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EC project\Corona project\Submission material\data sets\"/>
    </mc:Choice>
  </mc:AlternateContent>
  <xr:revisionPtr revIDLastSave="0" documentId="8_{42C2BEDF-8AD3-4FC6-B006-C20C72C59D5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40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E5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H55" i="1"/>
  <c r="D55" i="1"/>
  <c r="D54" i="1"/>
  <c r="H53" i="1"/>
  <c r="D53" i="1"/>
  <c r="H52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3" i="1"/>
  <c r="E3" i="1"/>
  <c r="I3" i="1"/>
  <c r="D4" i="1"/>
  <c r="E4" i="1" s="1"/>
  <c r="H4" i="1"/>
  <c r="I4" i="1" s="1"/>
  <c r="D5" i="1"/>
  <c r="E5" i="1" s="1"/>
  <c r="I5" i="1"/>
  <c r="D6" i="1"/>
  <c r="D7" i="1"/>
  <c r="H7" i="1"/>
  <c r="D8" i="1"/>
  <c r="D9" i="1"/>
  <c r="H9" i="1"/>
  <c r="D12" i="1"/>
  <c r="D13" i="1"/>
  <c r="D14" i="1"/>
  <c r="D16" i="1"/>
  <c r="D17" i="1"/>
  <c r="D19" i="1"/>
  <c r="D20" i="1"/>
</calcChain>
</file>

<file path=xl/sharedStrings.xml><?xml version="1.0" encoding="utf-8"?>
<sst xmlns="http://schemas.openxmlformats.org/spreadsheetml/2006/main" count="66" uniqueCount="63">
  <si>
    <t>Week</t>
  </si>
  <si>
    <t>Days</t>
  </si>
  <si>
    <t>1/9/2017 - 1/15/2017</t>
  </si>
  <si>
    <t>1/16/2017 - 1/22/2017</t>
  </si>
  <si>
    <t>1/23/2017 - 1/29/2017</t>
  </si>
  <si>
    <t>1/30/2017 - 2/5/2017</t>
  </si>
  <si>
    <t>2/6/2017 - 2/12/2017</t>
  </si>
  <si>
    <t>2/13/2017 - 2/19/2017</t>
  </si>
  <si>
    <t>2/20/2017 - 2/26/2017</t>
  </si>
  <si>
    <t>2/27/2017 - 3/5/2017</t>
  </si>
  <si>
    <t>12/26/2016 - 1/1/2017</t>
  </si>
  <si>
    <t>1/2/2017 - 1/08/2017</t>
  </si>
  <si>
    <t>3/6/2017 - 3/12/2017</t>
  </si>
  <si>
    <t>3/13/2017 - 3/19/2017</t>
  </si>
  <si>
    <t>3/20/2017 - 3/26/2017</t>
  </si>
  <si>
    <t>3/27/2017 - 4/2/2017</t>
  </si>
  <si>
    <t>4/3/2017 - 4/9/2017</t>
  </si>
  <si>
    <t>4/10/2017 -4/16/2017</t>
  </si>
  <si>
    <t>4/17/2017 - 4/23/2017</t>
  </si>
  <si>
    <t>4/24/2017 - 4/30/2017</t>
  </si>
  <si>
    <t>Snow Avg.</t>
  </si>
  <si>
    <t>Weekly Rain Avg.</t>
  </si>
  <si>
    <t>Tues. Rain</t>
  </si>
  <si>
    <t>Wed. Snow</t>
  </si>
  <si>
    <t>Prev. Sun. Snow</t>
  </si>
  <si>
    <t>T</t>
  </si>
  <si>
    <t>Weekly Rain Total</t>
  </si>
  <si>
    <t>Weekly Snow Amount</t>
  </si>
  <si>
    <t>5/1/2017 - 5/7/2017</t>
  </si>
  <si>
    <t>5/8/2017 - 5/14/2017</t>
  </si>
  <si>
    <t>5/15/2017 - 5/21/2017</t>
  </si>
  <si>
    <t>5/22/2017 - 5/28/2017</t>
  </si>
  <si>
    <t>5/29/2017 - 6/4/2017</t>
  </si>
  <si>
    <t>6/5/2017 - 6/11/2017</t>
  </si>
  <si>
    <t>6/12/2017 - 6/18/2017</t>
  </si>
  <si>
    <t>6/19/2017 - 6/25/2017</t>
  </si>
  <si>
    <t>6/26/2017 - 7/2/2017</t>
  </si>
  <si>
    <t>7/3/2017 - 7/9/2017</t>
  </si>
  <si>
    <t>7/10/2017 - 7/16/2017</t>
  </si>
  <si>
    <t>7/17/2017 - 7/23/2017</t>
  </si>
  <si>
    <t>7/24/2017 - 7/30/2017</t>
  </si>
  <si>
    <t>7/31/2017 - 8/6/2017</t>
  </si>
  <si>
    <t>8/7/2017 - 8/13/2017</t>
  </si>
  <si>
    <t>8/14/2017 - 8/20/2017</t>
  </si>
  <si>
    <t>8/21/2017 - 8/27/2017</t>
  </si>
  <si>
    <t>8/28/2017 - 9/3/2017</t>
  </si>
  <si>
    <t>9/4/2017 - 9/10/2017</t>
  </si>
  <si>
    <t>9/11/2017 - 9/17/2017</t>
  </si>
  <si>
    <t>9/18/2017 - 9/24/2017</t>
  </si>
  <si>
    <t>9/25/2017 - 10/1/2017</t>
  </si>
  <si>
    <t>10/2/2017 - 10/8/2017</t>
  </si>
  <si>
    <t>10/9/2017 - 10/15/2017</t>
  </si>
  <si>
    <t>10/16/2017 - 10/22/2017</t>
  </si>
  <si>
    <t>10/23/2017 - 10/29/2017</t>
  </si>
  <si>
    <t>10/30/2017 - 11/5/2017</t>
  </si>
  <si>
    <t>11/6/2017 - 11/12/2017</t>
  </si>
  <si>
    <t>11/13/2017 - 11/19/2017</t>
  </si>
  <si>
    <t>11/27/2017 - 12/3/2017</t>
  </si>
  <si>
    <t>12/4/2017 - 12/10/2017</t>
  </si>
  <si>
    <t>12/11/2017 - 12/17/2017</t>
  </si>
  <si>
    <t>12/18/2017 - 12/24/2017</t>
  </si>
  <si>
    <t>12/25/2017 - 12/31/2017</t>
  </si>
  <si>
    <t>11/20/2017 - 11/26/2017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</si>
</sst>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5"/>
  <sheetViews>
    <sheetView tabSelected="1" zoomScale="68" zoomScaleNormal="63" workbookViewId="0">
      <selection activeCell="J25" sqref="J25"/>
    </sheetView>
  </sheetViews>
  <sheetFormatPr defaultColWidth="10.625" defaultRowHeight="15.75" x14ac:dyDescent="0.25"/>
  <cols>
    <col min="1" max="1" width="22.625" customWidth="1"/>
    <col min="2" max="2" width="5.875" customWidth="1"/>
    <col min="3" max="3" width="9.5" customWidth="1"/>
    <col min="4" max="4" width="15.5" customWidth="1"/>
    <col min="5" max="5" width="14.625" customWidth="1"/>
    <col min="6" max="6" width="13.875" customWidth="1"/>
    <col min="7" max="7" width="10.125" customWidth="1"/>
    <col min="8" max="8" width="18.375" customWidth="1"/>
    <col min="9" max="9" width="9.875" customWidth="1"/>
    <col min="10" max="10" width="20.5" customWidth="1"/>
  </cols>
  <sheetData>
    <row r="2" spans="1:9" x14ac:dyDescent="0.25">
      <c r="A2" s="2" t="s">
        <v>1</v>
      </c>
      <c r="B2" s="2" t="s">
        <v>0</v>
      </c>
      <c r="C2" s="2" t="s">
        <v>22</v>
      </c>
      <c r="D2" s="2" t="s">
        <v>26</v>
      </c>
      <c r="E2" s="2" t="s">
        <v>21</v>
      </c>
      <c r="F2" s="2" t="s">
        <v>24</v>
      </c>
      <c r="G2" s="2" t="s">
        <v>23</v>
      </c>
      <c r="H2" s="2" t="s">
        <v>27</v>
      </c>
      <c r="I2" s="2" t="s">
        <v>20</v>
      </c>
    </row>
    <row r="3" spans="1:9" x14ac:dyDescent="0.25">
      <c r="A3" s="1" t="s">
        <v>10</v>
      </c>
      <c r="B3" s="1">
        <v>0</v>
      </c>
      <c r="C3" s="3">
        <v>0</v>
      </c>
      <c r="D3" s="3">
        <f>0.67+0.01</f>
        <v>0.68</v>
      </c>
      <c r="E3" s="5">
        <f>D3/7</f>
        <v>9.7142857142857156E-2</v>
      </c>
      <c r="F3" s="3">
        <v>0</v>
      </c>
      <c r="G3" s="4">
        <v>0</v>
      </c>
      <c r="H3" s="3">
        <v>0</v>
      </c>
      <c r="I3" s="5">
        <f>H3/7</f>
        <v>0</v>
      </c>
    </row>
    <row r="4" spans="1:9" x14ac:dyDescent="0.25">
      <c r="A4" s="1" t="s">
        <v>11</v>
      </c>
      <c r="B4" s="1">
        <v>1</v>
      </c>
      <c r="C4" s="3">
        <v>0.51</v>
      </c>
      <c r="D4" s="3">
        <f>0.41+0.51+0.01</f>
        <v>0.92999999999999994</v>
      </c>
      <c r="E4" s="5">
        <f>D4/7</f>
        <v>0.13285714285714284</v>
      </c>
      <c r="F4" s="3">
        <v>0</v>
      </c>
      <c r="G4" s="4">
        <v>0</v>
      </c>
      <c r="H4" s="3">
        <f>1.6+9.7</f>
        <v>11.299999999999999</v>
      </c>
      <c r="I4" s="5">
        <f>H4/7</f>
        <v>1.6142857142857141</v>
      </c>
    </row>
    <row r="5" spans="1:9" x14ac:dyDescent="0.25">
      <c r="A5" s="1" t="s">
        <v>2</v>
      </c>
      <c r="B5" s="1">
        <v>2</v>
      </c>
      <c r="C5" s="3">
        <v>0</v>
      </c>
      <c r="D5" s="3">
        <f>0.49+0.21</f>
        <v>0.7</v>
      </c>
      <c r="E5" s="5">
        <f>D5/7</f>
        <v>9.9999999999999992E-2</v>
      </c>
      <c r="F5" s="3">
        <v>0</v>
      </c>
      <c r="G5" s="4">
        <v>0</v>
      </c>
      <c r="H5" s="3">
        <v>1.5</v>
      </c>
      <c r="I5" s="5">
        <f>H5/7</f>
        <v>0.21428571428571427</v>
      </c>
    </row>
    <row r="6" spans="1:9" x14ac:dyDescent="0.25">
      <c r="A6" s="1" t="s">
        <v>3</v>
      </c>
      <c r="B6" s="1">
        <v>3</v>
      </c>
      <c r="C6" s="3">
        <v>0.38</v>
      </c>
      <c r="D6" s="3">
        <f>0.38+0.12+0.05+0.02</f>
        <v>0.57000000000000006</v>
      </c>
      <c r="E6" s="5">
        <f t="shared" ref="E6:E54" si="0">D6/7</f>
        <v>8.1428571428571433E-2</v>
      </c>
      <c r="F6" s="3">
        <v>0</v>
      </c>
      <c r="G6" s="4">
        <v>0</v>
      </c>
      <c r="H6" s="3">
        <v>0</v>
      </c>
      <c r="I6" s="5">
        <f t="shared" ref="I6:I55" si="1">H6/7</f>
        <v>0</v>
      </c>
    </row>
    <row r="7" spans="1:9" x14ac:dyDescent="0.25">
      <c r="A7" s="1" t="s">
        <v>4</v>
      </c>
      <c r="B7" s="1">
        <v>4</v>
      </c>
      <c r="C7" s="3">
        <v>0.34</v>
      </c>
      <c r="D7" s="3">
        <f>0.67+0.34+0.07</f>
        <v>1.08</v>
      </c>
      <c r="E7" s="5">
        <f t="shared" si="0"/>
        <v>0.1542857142857143</v>
      </c>
      <c r="F7" s="3">
        <v>0</v>
      </c>
      <c r="G7" s="4">
        <v>0</v>
      </c>
      <c r="H7" s="3">
        <f>0</f>
        <v>0</v>
      </c>
      <c r="I7" s="5">
        <f t="shared" si="1"/>
        <v>0</v>
      </c>
    </row>
    <row r="8" spans="1:9" x14ac:dyDescent="0.25">
      <c r="A8" s="1" t="s">
        <v>5</v>
      </c>
      <c r="B8" s="1">
        <v>5</v>
      </c>
      <c r="C8" s="3">
        <v>0.06</v>
      </c>
      <c r="D8" s="3">
        <f>0.06</f>
        <v>0.06</v>
      </c>
      <c r="E8" s="5">
        <f t="shared" si="0"/>
        <v>8.5714285714285719E-3</v>
      </c>
      <c r="F8" s="3">
        <v>0</v>
      </c>
      <c r="G8" s="4">
        <v>0</v>
      </c>
      <c r="H8" s="3">
        <v>0</v>
      </c>
      <c r="I8" s="5">
        <f t="shared" si="1"/>
        <v>0</v>
      </c>
    </row>
    <row r="9" spans="1:9" x14ac:dyDescent="0.25">
      <c r="A9" s="1" t="s">
        <v>6</v>
      </c>
      <c r="B9" s="1">
        <v>6</v>
      </c>
      <c r="C9" s="3">
        <v>0.09</v>
      </c>
      <c r="D9" s="3">
        <f>0.09+1.3+0.04</f>
        <v>1.4300000000000002</v>
      </c>
      <c r="E9" s="5">
        <f t="shared" si="0"/>
        <v>0.20428571428571432</v>
      </c>
      <c r="F9" s="3">
        <v>0</v>
      </c>
      <c r="G9" s="4" t="s">
        <v>25</v>
      </c>
      <c r="H9" s="3">
        <f>14.3+0.4</f>
        <v>14.700000000000001</v>
      </c>
      <c r="I9" s="5">
        <f t="shared" si="1"/>
        <v>2.1</v>
      </c>
    </row>
    <row r="10" spans="1:9" x14ac:dyDescent="0.25">
      <c r="A10" s="1" t="s">
        <v>7</v>
      </c>
      <c r="B10" s="1">
        <v>7</v>
      </c>
      <c r="C10" s="3">
        <v>0</v>
      </c>
      <c r="D10" s="3">
        <v>0.02</v>
      </c>
      <c r="E10" s="5">
        <f t="shared" si="0"/>
        <v>2.8571428571428571E-3</v>
      </c>
      <c r="F10" s="3">
        <v>0.4</v>
      </c>
      <c r="G10" s="4" t="s">
        <v>25</v>
      </c>
      <c r="H10" s="3">
        <v>0</v>
      </c>
      <c r="I10" s="5">
        <f t="shared" si="1"/>
        <v>0</v>
      </c>
    </row>
    <row r="11" spans="1:9" x14ac:dyDescent="0.25">
      <c r="A11" s="1" t="s">
        <v>8</v>
      </c>
      <c r="B11" s="1">
        <v>8</v>
      </c>
      <c r="C11" s="3">
        <v>0</v>
      </c>
      <c r="D11" s="3">
        <v>0.15</v>
      </c>
      <c r="E11" s="5">
        <f t="shared" si="0"/>
        <v>2.1428571428571429E-2</v>
      </c>
      <c r="F11" s="3">
        <v>0</v>
      </c>
      <c r="G11" s="4">
        <v>0</v>
      </c>
      <c r="H11" s="3">
        <v>0</v>
      </c>
      <c r="I11" s="5">
        <f t="shared" si="1"/>
        <v>0</v>
      </c>
    </row>
    <row r="12" spans="1:9" x14ac:dyDescent="0.25">
      <c r="A12" s="1" t="s">
        <v>9</v>
      </c>
      <c r="B12" s="1">
        <v>9</v>
      </c>
      <c r="C12" s="4" t="s">
        <v>25</v>
      </c>
      <c r="D12" s="3">
        <f>0.02</f>
        <v>0.02</v>
      </c>
      <c r="E12" s="5">
        <f t="shared" si="0"/>
        <v>2.8571428571428571E-3</v>
      </c>
      <c r="F12" s="3">
        <v>0</v>
      </c>
      <c r="G12" s="4">
        <v>0</v>
      </c>
      <c r="H12" s="3">
        <v>0</v>
      </c>
      <c r="I12" s="5">
        <f t="shared" si="1"/>
        <v>0</v>
      </c>
    </row>
    <row r="13" spans="1:9" x14ac:dyDescent="0.25">
      <c r="A13" s="1" t="s">
        <v>12</v>
      </c>
      <c r="B13" s="1">
        <v>10</v>
      </c>
      <c r="C13" s="3">
        <v>0.09</v>
      </c>
      <c r="D13" s="3">
        <f>0.15+0.09+0.36</f>
        <v>0.6</v>
      </c>
      <c r="E13" s="5">
        <f t="shared" si="0"/>
        <v>8.5714285714285715E-2</v>
      </c>
      <c r="F13" s="3">
        <v>0</v>
      </c>
      <c r="G13" s="4">
        <v>0</v>
      </c>
      <c r="H13" s="3">
        <v>4</v>
      </c>
      <c r="I13" s="5">
        <f t="shared" si="1"/>
        <v>0.5714285714285714</v>
      </c>
    </row>
    <row r="14" spans="1:9" ht="15" customHeight="1" x14ac:dyDescent="0.25">
      <c r="A14" s="1" t="s">
        <v>13</v>
      </c>
      <c r="B14" s="1">
        <v>11</v>
      </c>
      <c r="C14" s="3">
        <v>1.92</v>
      </c>
      <c r="D14" s="3">
        <f>1.92+0.02</f>
        <v>1.94</v>
      </c>
      <c r="E14" s="5">
        <f t="shared" si="0"/>
        <v>0.27714285714285714</v>
      </c>
      <c r="F14" s="3">
        <v>0</v>
      </c>
      <c r="G14" s="4">
        <v>0</v>
      </c>
      <c r="H14" s="3">
        <v>3.4</v>
      </c>
      <c r="I14" s="5">
        <f>H14/7</f>
        <v>0.48571428571428571</v>
      </c>
    </row>
    <row r="15" spans="1:9" x14ac:dyDescent="0.25">
      <c r="A15" s="1" t="s">
        <v>14</v>
      </c>
      <c r="B15" s="1">
        <v>12</v>
      </c>
      <c r="C15" s="3">
        <v>0</v>
      </c>
      <c r="D15" s="3">
        <v>0.02</v>
      </c>
      <c r="E15" s="5">
        <f t="shared" si="0"/>
        <v>2.8571428571428571E-3</v>
      </c>
      <c r="F15" s="3">
        <v>0</v>
      </c>
      <c r="G15" s="4">
        <v>0</v>
      </c>
      <c r="H15" s="3">
        <v>0</v>
      </c>
      <c r="I15" s="5">
        <f t="shared" si="1"/>
        <v>0</v>
      </c>
    </row>
    <row r="16" spans="1:9" x14ac:dyDescent="0.25">
      <c r="A16" s="1" t="s">
        <v>15</v>
      </c>
      <c r="B16" s="1">
        <v>13</v>
      </c>
      <c r="C16" s="3">
        <v>1.23</v>
      </c>
      <c r="D16" s="3">
        <f>0.13+1.23+1.51+0.01</f>
        <v>2.88</v>
      </c>
      <c r="E16" s="5">
        <f t="shared" si="0"/>
        <v>0.41142857142857142</v>
      </c>
      <c r="F16" s="3">
        <v>0</v>
      </c>
      <c r="G16" s="4">
        <v>0</v>
      </c>
      <c r="H16" s="3">
        <v>0</v>
      </c>
      <c r="I16" s="5">
        <f t="shared" si="1"/>
        <v>0</v>
      </c>
    </row>
    <row r="17" spans="1:9" x14ac:dyDescent="0.25">
      <c r="A17" s="1" t="s">
        <v>16</v>
      </c>
      <c r="B17" s="1">
        <v>14</v>
      </c>
      <c r="C17" s="3">
        <v>1.07</v>
      </c>
      <c r="D17" s="3">
        <f>1.07+0.01+0.88</f>
        <v>1.96</v>
      </c>
      <c r="E17" s="5">
        <f t="shared" si="0"/>
        <v>0.27999999999999997</v>
      </c>
      <c r="F17" s="3">
        <v>0</v>
      </c>
      <c r="G17" s="4">
        <v>0</v>
      </c>
      <c r="H17" s="3">
        <v>0</v>
      </c>
      <c r="I17" s="5">
        <f t="shared" si="1"/>
        <v>0</v>
      </c>
    </row>
    <row r="18" spans="1:9" x14ac:dyDescent="0.25">
      <c r="A18" s="1" t="s">
        <v>17</v>
      </c>
      <c r="B18" s="1">
        <v>15</v>
      </c>
      <c r="C18" s="3">
        <v>0</v>
      </c>
      <c r="D18" s="3">
        <v>0</v>
      </c>
      <c r="E18" s="5">
        <f t="shared" si="0"/>
        <v>0</v>
      </c>
      <c r="F18" s="3">
        <v>0</v>
      </c>
      <c r="G18" s="4">
        <v>0</v>
      </c>
      <c r="H18" s="3">
        <v>0</v>
      </c>
      <c r="I18" s="5">
        <f t="shared" si="1"/>
        <v>0</v>
      </c>
    </row>
    <row r="19" spans="1:9" x14ac:dyDescent="0.25">
      <c r="A19" s="1" t="s">
        <v>18</v>
      </c>
      <c r="B19" s="1">
        <v>16</v>
      </c>
      <c r="C19" s="3">
        <v>0</v>
      </c>
      <c r="D19" s="3">
        <f>0.03+0.36+0.12+0.07</f>
        <v>0.58000000000000007</v>
      </c>
      <c r="E19" s="5">
        <f t="shared" si="0"/>
        <v>8.2857142857142865E-2</v>
      </c>
      <c r="F19" s="3">
        <v>0</v>
      </c>
      <c r="G19" s="4">
        <v>0</v>
      </c>
      <c r="H19" s="3">
        <v>0</v>
      </c>
      <c r="I19" s="5">
        <f t="shared" si="1"/>
        <v>0</v>
      </c>
    </row>
    <row r="20" spans="1:9" x14ac:dyDescent="0.25">
      <c r="A20" s="1" t="s">
        <v>19</v>
      </c>
      <c r="B20" s="1">
        <v>17</v>
      </c>
      <c r="C20" s="3">
        <v>0.98</v>
      </c>
      <c r="D20" s="3">
        <f>0.01+0.98+0.05+0.03+0.05</f>
        <v>1.1200000000000001</v>
      </c>
      <c r="E20" s="5">
        <f t="shared" si="0"/>
        <v>0.16</v>
      </c>
      <c r="F20" s="3">
        <v>0</v>
      </c>
      <c r="G20" s="4">
        <v>0</v>
      </c>
      <c r="H20" s="3">
        <v>0</v>
      </c>
      <c r="I20" s="5">
        <f t="shared" si="1"/>
        <v>0</v>
      </c>
    </row>
    <row r="21" spans="1:9" x14ac:dyDescent="0.25">
      <c r="A21" s="1" t="s">
        <v>28</v>
      </c>
      <c r="B21" s="1">
        <v>18</v>
      </c>
      <c r="C21" s="3">
        <v>0.24</v>
      </c>
      <c r="D21" s="3">
        <f>0.24+0.89+0.01</f>
        <v>1.1399999999999999</v>
      </c>
      <c r="E21" s="5">
        <f t="shared" si="0"/>
        <v>0.16285714285714284</v>
      </c>
      <c r="F21" s="3">
        <v>0</v>
      </c>
      <c r="G21" s="4">
        <v>0</v>
      </c>
      <c r="H21" s="3">
        <v>0</v>
      </c>
      <c r="I21" s="5">
        <f t="shared" si="1"/>
        <v>0</v>
      </c>
    </row>
    <row r="22" spans="1:9" x14ac:dyDescent="0.25">
      <c r="A22" s="1" t="s">
        <v>29</v>
      </c>
      <c r="B22" s="1">
        <v>19</v>
      </c>
      <c r="C22" s="3">
        <v>0</v>
      </c>
      <c r="D22" s="3">
        <f>1.32+0.13</f>
        <v>1.4500000000000002</v>
      </c>
      <c r="E22" s="5">
        <f t="shared" si="0"/>
        <v>0.20714285714285716</v>
      </c>
      <c r="F22" s="3">
        <v>0</v>
      </c>
      <c r="G22" s="4">
        <v>0</v>
      </c>
      <c r="H22" s="3">
        <v>0</v>
      </c>
      <c r="I22" s="5">
        <f t="shared" si="1"/>
        <v>0</v>
      </c>
    </row>
    <row r="23" spans="1:9" x14ac:dyDescent="0.25">
      <c r="A23" s="1" t="s">
        <v>30</v>
      </c>
      <c r="B23" s="1">
        <v>20</v>
      </c>
      <c r="C23" s="3">
        <v>0</v>
      </c>
      <c r="D23" s="3">
        <f>0.03</f>
        <v>0.03</v>
      </c>
      <c r="E23" s="5">
        <f t="shared" si="0"/>
        <v>4.2857142857142859E-3</v>
      </c>
      <c r="F23" s="3">
        <v>0</v>
      </c>
      <c r="G23" s="4">
        <v>0</v>
      </c>
      <c r="H23" s="3">
        <v>0</v>
      </c>
      <c r="I23" s="5">
        <f t="shared" si="1"/>
        <v>0</v>
      </c>
    </row>
    <row r="24" spans="1:9" x14ac:dyDescent="0.25">
      <c r="A24" s="1" t="s">
        <v>31</v>
      </c>
      <c r="B24" s="1">
        <v>21</v>
      </c>
      <c r="C24" s="3">
        <v>0</v>
      </c>
      <c r="D24" s="3">
        <f>0.58+0.13+0.4+0.19</f>
        <v>1.2999999999999998</v>
      </c>
      <c r="E24" s="5">
        <f t="shared" si="0"/>
        <v>0.18571428571428569</v>
      </c>
      <c r="F24" s="3">
        <v>0</v>
      </c>
      <c r="G24" s="4">
        <v>0</v>
      </c>
      <c r="H24" s="3">
        <v>0</v>
      </c>
      <c r="I24" s="5">
        <f t="shared" si="1"/>
        <v>0</v>
      </c>
    </row>
    <row r="25" spans="1:9" x14ac:dyDescent="0.25">
      <c r="A25" s="1" t="s">
        <v>32</v>
      </c>
      <c r="B25" s="1">
        <v>22</v>
      </c>
      <c r="C25" s="3">
        <v>0</v>
      </c>
      <c r="D25" s="3">
        <f>0.18+0.06+0.01+0.04</f>
        <v>0.28999999999999998</v>
      </c>
      <c r="E25" s="5">
        <f t="shared" si="0"/>
        <v>4.1428571428571426E-2</v>
      </c>
      <c r="F25" s="3">
        <v>0</v>
      </c>
      <c r="G25" s="4">
        <v>0</v>
      </c>
      <c r="H25" s="3">
        <v>0</v>
      </c>
      <c r="I25" s="5">
        <f t="shared" si="1"/>
        <v>0</v>
      </c>
    </row>
    <row r="26" spans="1:9" x14ac:dyDescent="0.25">
      <c r="A26" s="1" t="s">
        <v>33</v>
      </c>
      <c r="B26" s="1">
        <v>23</v>
      </c>
      <c r="C26" s="3">
        <v>7.0000000000000007E-2</v>
      </c>
      <c r="D26" s="3">
        <f>0.14+0.07</f>
        <v>0.21000000000000002</v>
      </c>
      <c r="E26" s="5">
        <f t="shared" si="0"/>
        <v>3.0000000000000002E-2</v>
      </c>
      <c r="F26" s="3">
        <v>0</v>
      </c>
      <c r="G26" s="4">
        <v>0</v>
      </c>
      <c r="H26" s="3">
        <v>0</v>
      </c>
      <c r="I26" s="5">
        <f t="shared" si="1"/>
        <v>0</v>
      </c>
    </row>
    <row r="27" spans="1:9" x14ac:dyDescent="0.25">
      <c r="A27" s="1" t="s">
        <v>34</v>
      </c>
      <c r="B27" s="1">
        <v>24</v>
      </c>
      <c r="C27" s="3">
        <v>0</v>
      </c>
      <c r="D27" s="3">
        <f>0.29+0.39+0.16</f>
        <v>0.84</v>
      </c>
      <c r="E27" s="5">
        <f t="shared" si="0"/>
        <v>0.12</v>
      </c>
      <c r="F27" s="3">
        <v>0</v>
      </c>
      <c r="G27" s="4">
        <v>0</v>
      </c>
      <c r="H27" s="3">
        <v>0</v>
      </c>
      <c r="I27" s="5">
        <f t="shared" si="1"/>
        <v>0</v>
      </c>
    </row>
    <row r="28" spans="1:9" x14ac:dyDescent="0.25">
      <c r="A28" s="1" t="s">
        <v>35</v>
      </c>
      <c r="B28" s="1">
        <v>25</v>
      </c>
      <c r="C28" s="3">
        <v>0.15</v>
      </c>
      <c r="D28" s="3">
        <f>0.36+0.15+0.04+1.87</f>
        <v>2.42</v>
      </c>
      <c r="E28" s="5">
        <f t="shared" si="0"/>
        <v>0.3457142857142857</v>
      </c>
      <c r="F28" s="3">
        <v>0</v>
      </c>
      <c r="G28" s="4">
        <v>0</v>
      </c>
      <c r="H28" s="3">
        <v>0</v>
      </c>
      <c r="I28" s="5">
        <f t="shared" si="1"/>
        <v>0</v>
      </c>
    </row>
    <row r="29" spans="1:9" x14ac:dyDescent="0.25">
      <c r="A29" s="1" t="s">
        <v>36</v>
      </c>
      <c r="B29" s="1">
        <v>26</v>
      </c>
      <c r="C29" s="3">
        <v>0.05</v>
      </c>
      <c r="D29" s="3">
        <f>0.05</f>
        <v>0.05</v>
      </c>
      <c r="E29" s="5">
        <f t="shared" si="0"/>
        <v>7.1428571428571435E-3</v>
      </c>
      <c r="F29" s="3">
        <v>0</v>
      </c>
      <c r="G29" s="4">
        <v>0</v>
      </c>
      <c r="H29" s="3">
        <v>0</v>
      </c>
      <c r="I29" s="5">
        <f t="shared" si="1"/>
        <v>0</v>
      </c>
    </row>
    <row r="30" spans="1:9" x14ac:dyDescent="0.25">
      <c r="A30" s="1" t="s">
        <v>37</v>
      </c>
      <c r="B30" s="1">
        <v>27</v>
      </c>
      <c r="C30" s="3">
        <v>0</v>
      </c>
      <c r="D30" s="3">
        <f>0.8</f>
        <v>0.8</v>
      </c>
      <c r="E30" s="5">
        <f t="shared" si="0"/>
        <v>0.1142857142857143</v>
      </c>
      <c r="F30" s="3">
        <v>0</v>
      </c>
      <c r="G30" s="4">
        <v>0</v>
      </c>
      <c r="H30" s="3">
        <v>0</v>
      </c>
      <c r="I30" s="5">
        <f t="shared" si="1"/>
        <v>0</v>
      </c>
    </row>
    <row r="31" spans="1:9" x14ac:dyDescent="0.25">
      <c r="A31" s="1" t="s">
        <v>38</v>
      </c>
      <c r="B31" s="1">
        <v>28</v>
      </c>
      <c r="C31" s="3">
        <v>0.01</v>
      </c>
      <c r="D31" s="3">
        <f>0.01+0.14+0.1+0.17</f>
        <v>0.42000000000000004</v>
      </c>
      <c r="E31" s="5">
        <f t="shared" si="0"/>
        <v>6.0000000000000005E-2</v>
      </c>
      <c r="F31" s="3">
        <v>0</v>
      </c>
      <c r="G31" s="4">
        <v>0</v>
      </c>
      <c r="H31" s="3">
        <v>0</v>
      </c>
      <c r="I31" s="5">
        <f t="shared" si="1"/>
        <v>0</v>
      </c>
    </row>
    <row r="32" spans="1:9" x14ac:dyDescent="0.25">
      <c r="A32" s="1" t="s">
        <v>39</v>
      </c>
      <c r="B32" s="1">
        <v>29</v>
      </c>
      <c r="C32" s="3">
        <v>0</v>
      </c>
      <c r="D32" s="3">
        <f>0.05+0.2</f>
        <v>0.25</v>
      </c>
      <c r="E32" s="5">
        <f>D32/7</f>
        <v>3.5714285714285712E-2</v>
      </c>
      <c r="F32" s="3">
        <v>0</v>
      </c>
      <c r="G32" s="4">
        <v>0</v>
      </c>
      <c r="H32" s="3">
        <v>0</v>
      </c>
      <c r="I32" s="5">
        <f t="shared" si="1"/>
        <v>0</v>
      </c>
    </row>
    <row r="33" spans="1:9" x14ac:dyDescent="0.25">
      <c r="A33" s="1" t="s">
        <v>40</v>
      </c>
      <c r="B33" s="1">
        <v>30</v>
      </c>
      <c r="C33" s="3">
        <v>0</v>
      </c>
      <c r="D33" s="3">
        <f>0.59+0.05</f>
        <v>0.64</v>
      </c>
      <c r="E33" s="5">
        <f t="shared" si="0"/>
        <v>9.1428571428571428E-2</v>
      </c>
      <c r="F33" s="3">
        <v>0</v>
      </c>
      <c r="G33" s="4">
        <v>0</v>
      </c>
      <c r="H33" s="3">
        <v>0</v>
      </c>
      <c r="I33" s="5">
        <f t="shared" si="1"/>
        <v>0</v>
      </c>
    </row>
    <row r="34" spans="1:9" x14ac:dyDescent="0.25">
      <c r="A34" s="1" t="s">
        <v>41</v>
      </c>
      <c r="B34" s="1">
        <v>31</v>
      </c>
      <c r="C34" s="3">
        <v>0</v>
      </c>
      <c r="D34" s="3">
        <f>0.14</f>
        <v>0.14000000000000001</v>
      </c>
      <c r="E34" s="5">
        <f t="shared" si="0"/>
        <v>0.02</v>
      </c>
      <c r="F34" s="3">
        <v>0</v>
      </c>
      <c r="G34" s="4">
        <v>0</v>
      </c>
      <c r="H34" s="3">
        <v>0</v>
      </c>
      <c r="I34" s="5">
        <f t="shared" si="1"/>
        <v>0</v>
      </c>
    </row>
    <row r="35" spans="1:9" x14ac:dyDescent="0.25">
      <c r="A35" s="1" t="s">
        <v>42</v>
      </c>
      <c r="B35" s="1">
        <v>32</v>
      </c>
      <c r="C35" s="3">
        <v>0</v>
      </c>
      <c r="D35" s="3">
        <f>0.28+0.11+0.02</f>
        <v>0.41000000000000003</v>
      </c>
      <c r="E35" s="5">
        <f t="shared" si="0"/>
        <v>5.8571428571428573E-2</v>
      </c>
      <c r="F35" s="3">
        <v>0</v>
      </c>
      <c r="G35" s="4">
        <v>0</v>
      </c>
      <c r="H35" s="3">
        <v>0</v>
      </c>
      <c r="I35" s="5">
        <f t="shared" si="1"/>
        <v>0</v>
      </c>
    </row>
    <row r="36" spans="1:9" x14ac:dyDescent="0.25">
      <c r="A36" s="1" t="s">
        <v>43</v>
      </c>
      <c r="B36" s="1">
        <v>33</v>
      </c>
      <c r="C36" s="3">
        <v>0.3</v>
      </c>
      <c r="D36" s="3">
        <f>0.3+1.91</f>
        <v>2.21</v>
      </c>
      <c r="E36" s="5">
        <f t="shared" si="0"/>
        <v>0.31571428571428573</v>
      </c>
      <c r="F36" s="3">
        <v>0</v>
      </c>
      <c r="G36" s="4">
        <v>0</v>
      </c>
      <c r="H36" s="3">
        <v>0</v>
      </c>
      <c r="I36" s="5">
        <f t="shared" si="1"/>
        <v>0</v>
      </c>
    </row>
    <row r="37" spans="1:9" x14ac:dyDescent="0.25">
      <c r="A37" s="1" t="s">
        <v>44</v>
      </c>
      <c r="B37" s="1">
        <v>34</v>
      </c>
      <c r="C37" s="3">
        <v>0.11</v>
      </c>
      <c r="D37" s="3">
        <f>0.11+0.19</f>
        <v>0.3</v>
      </c>
      <c r="E37" s="5">
        <f t="shared" si="0"/>
        <v>4.2857142857142858E-2</v>
      </c>
      <c r="F37" s="3">
        <v>0</v>
      </c>
      <c r="G37" s="4">
        <v>0</v>
      </c>
      <c r="H37" s="3">
        <v>0</v>
      </c>
      <c r="I37" s="5">
        <f t="shared" si="1"/>
        <v>0</v>
      </c>
    </row>
    <row r="38" spans="1:9" x14ac:dyDescent="0.25">
      <c r="A38" s="6" t="s">
        <v>45</v>
      </c>
      <c r="B38" s="1">
        <v>35</v>
      </c>
      <c r="C38" s="3">
        <v>0.6</v>
      </c>
      <c r="D38" s="3">
        <f>0.6+0.07+0.52+0.37</f>
        <v>1.56</v>
      </c>
      <c r="E38" s="5">
        <f t="shared" si="0"/>
        <v>0.22285714285714286</v>
      </c>
      <c r="F38" s="3">
        <v>0</v>
      </c>
      <c r="G38" s="4">
        <v>0</v>
      </c>
      <c r="H38" s="3">
        <v>0</v>
      </c>
      <c r="I38" s="5">
        <f t="shared" si="1"/>
        <v>0</v>
      </c>
    </row>
    <row r="39" spans="1:9" x14ac:dyDescent="0.25">
      <c r="A39" s="1" t="s">
        <v>46</v>
      </c>
      <c r="B39" s="1">
        <v>36</v>
      </c>
      <c r="C39" s="3">
        <v>0</v>
      </c>
      <c r="D39" s="3">
        <f>1.69</f>
        <v>1.69</v>
      </c>
      <c r="E39" s="5">
        <f t="shared" si="0"/>
        <v>0.24142857142857141</v>
      </c>
      <c r="F39" s="3">
        <v>0</v>
      </c>
      <c r="G39" s="4">
        <v>0</v>
      </c>
      <c r="H39" s="3">
        <v>0</v>
      </c>
      <c r="I39" s="5">
        <f t="shared" si="1"/>
        <v>0</v>
      </c>
    </row>
    <row r="40" spans="1:9" x14ac:dyDescent="0.25">
      <c r="A40" s="1" t="s">
        <v>47</v>
      </c>
      <c r="B40" s="1">
        <v>37</v>
      </c>
      <c r="C40" s="3">
        <v>0</v>
      </c>
      <c r="D40" s="3">
        <f>0</f>
        <v>0</v>
      </c>
      <c r="E40" s="5">
        <f t="shared" si="0"/>
        <v>0</v>
      </c>
      <c r="F40" s="3">
        <v>0</v>
      </c>
      <c r="G40" s="4">
        <v>0</v>
      </c>
      <c r="H40" s="3">
        <v>0</v>
      </c>
      <c r="I40" s="5">
        <f>H40/7</f>
        <v>0</v>
      </c>
    </row>
    <row r="41" spans="1:9" x14ac:dyDescent="0.25">
      <c r="A41" s="1" t="s">
        <v>48</v>
      </c>
      <c r="B41" s="1">
        <v>38</v>
      </c>
      <c r="C41" s="3">
        <v>0.71</v>
      </c>
      <c r="D41" s="3">
        <f>0.71</f>
        <v>0.71</v>
      </c>
      <c r="E41" s="5">
        <f t="shared" si="0"/>
        <v>0.10142857142857142</v>
      </c>
      <c r="F41" s="3">
        <v>0</v>
      </c>
      <c r="G41" s="4">
        <v>0</v>
      </c>
      <c r="H41" s="3">
        <v>0</v>
      </c>
      <c r="I41" s="5">
        <f t="shared" si="1"/>
        <v>0</v>
      </c>
    </row>
    <row r="42" spans="1:9" x14ac:dyDescent="0.25">
      <c r="A42" s="1" t="s">
        <v>49</v>
      </c>
      <c r="B42" s="1">
        <v>39</v>
      </c>
      <c r="C42" s="3">
        <v>0</v>
      </c>
      <c r="D42" s="3">
        <f>0.7</f>
        <v>0.7</v>
      </c>
      <c r="E42" s="5">
        <f t="shared" si="0"/>
        <v>9.9999999999999992E-2</v>
      </c>
      <c r="F42" s="3">
        <v>0</v>
      </c>
      <c r="G42" s="4">
        <v>0</v>
      </c>
      <c r="H42" s="3">
        <v>0</v>
      </c>
      <c r="I42" s="5">
        <f t="shared" si="1"/>
        <v>0</v>
      </c>
    </row>
    <row r="43" spans="1:9" x14ac:dyDescent="0.25">
      <c r="A43" s="1" t="s">
        <v>50</v>
      </c>
      <c r="B43" s="1">
        <v>40</v>
      </c>
      <c r="C43" s="3">
        <v>0</v>
      </c>
      <c r="D43" s="3">
        <f>0.16</f>
        <v>0.16</v>
      </c>
      <c r="E43" s="5">
        <f t="shared" si="0"/>
        <v>2.2857142857142857E-2</v>
      </c>
      <c r="F43" s="3">
        <v>0</v>
      </c>
      <c r="G43" s="4">
        <v>0</v>
      </c>
      <c r="H43" s="3">
        <v>0</v>
      </c>
      <c r="I43" s="5">
        <f t="shared" si="1"/>
        <v>0</v>
      </c>
    </row>
    <row r="44" spans="1:9" x14ac:dyDescent="0.25">
      <c r="A44" s="1" t="s">
        <v>51</v>
      </c>
      <c r="B44" s="1">
        <v>41</v>
      </c>
      <c r="C44" s="3">
        <v>0</v>
      </c>
      <c r="D44" s="3">
        <f>0.4+0.01+0.02+0.34</f>
        <v>0.77</v>
      </c>
      <c r="E44" s="5">
        <f t="shared" si="0"/>
        <v>0.11</v>
      </c>
      <c r="F44" s="3">
        <v>0</v>
      </c>
      <c r="G44" s="4">
        <v>0</v>
      </c>
      <c r="H44" s="3">
        <v>0</v>
      </c>
      <c r="I44" s="5">
        <f t="shared" si="1"/>
        <v>0</v>
      </c>
    </row>
    <row r="45" spans="1:9" x14ac:dyDescent="0.25">
      <c r="A45" s="1" t="s">
        <v>52</v>
      </c>
      <c r="B45" s="1">
        <v>42</v>
      </c>
      <c r="C45" s="3">
        <v>0</v>
      </c>
      <c r="D45" s="3">
        <v>0</v>
      </c>
      <c r="E45" s="5">
        <f t="shared" si="0"/>
        <v>0</v>
      </c>
      <c r="F45" s="3">
        <v>0</v>
      </c>
      <c r="G45" s="4">
        <v>0</v>
      </c>
      <c r="H45" s="3">
        <v>0</v>
      </c>
      <c r="I45" s="5">
        <f t="shared" si="1"/>
        <v>0</v>
      </c>
    </row>
    <row r="46" spans="1:9" x14ac:dyDescent="0.25">
      <c r="A46" s="1" t="s">
        <v>53</v>
      </c>
      <c r="B46" s="1">
        <v>43</v>
      </c>
      <c r="C46" s="3">
        <v>1.34</v>
      </c>
      <c r="D46" s="3">
        <f>1.34+0.13+0.25+4.02</f>
        <v>5.74</v>
      </c>
      <c r="E46" s="5">
        <f t="shared" si="0"/>
        <v>0.82000000000000006</v>
      </c>
      <c r="F46" s="3">
        <v>0</v>
      </c>
      <c r="G46" s="4">
        <v>0</v>
      </c>
      <c r="H46" s="3">
        <v>0</v>
      </c>
      <c r="I46" s="5">
        <f t="shared" si="1"/>
        <v>0</v>
      </c>
    </row>
    <row r="47" spans="1:9" x14ac:dyDescent="0.25">
      <c r="A47" s="1" t="s">
        <v>54</v>
      </c>
      <c r="B47" s="1">
        <v>44</v>
      </c>
      <c r="C47" s="3">
        <v>0</v>
      </c>
      <c r="D47" s="3">
        <f>0.09</f>
        <v>0.09</v>
      </c>
      <c r="E47" s="5">
        <f t="shared" si="0"/>
        <v>1.2857142857142857E-2</v>
      </c>
      <c r="F47" s="3">
        <v>0</v>
      </c>
      <c r="G47" s="4">
        <v>0</v>
      </c>
      <c r="H47" s="3">
        <v>0</v>
      </c>
      <c r="I47" s="5">
        <f t="shared" si="1"/>
        <v>0</v>
      </c>
    </row>
    <row r="48" spans="1:9" x14ac:dyDescent="0.25">
      <c r="A48" s="1" t="s">
        <v>55</v>
      </c>
      <c r="B48" s="1">
        <v>45</v>
      </c>
      <c r="C48" s="3">
        <v>0.67</v>
      </c>
      <c r="D48" s="3">
        <f>0.67+0.01</f>
        <v>0.68</v>
      </c>
      <c r="E48" s="5">
        <f t="shared" si="0"/>
        <v>9.7142857142857156E-2</v>
      </c>
      <c r="F48" s="3">
        <v>0</v>
      </c>
      <c r="G48" s="4">
        <v>0</v>
      </c>
      <c r="H48" s="3">
        <v>0</v>
      </c>
      <c r="I48" s="5">
        <f t="shared" si="1"/>
        <v>0</v>
      </c>
    </row>
    <row r="49" spans="1:9" x14ac:dyDescent="0.25">
      <c r="A49" s="1" t="s">
        <v>56</v>
      </c>
      <c r="B49" s="1">
        <v>46</v>
      </c>
      <c r="C49" s="4" t="s">
        <v>25</v>
      </c>
      <c r="D49" s="3">
        <f>0.2+0.12+0.42</f>
        <v>0.74</v>
      </c>
      <c r="E49" s="5">
        <f t="shared" si="0"/>
        <v>0.10571428571428572</v>
      </c>
      <c r="F49" s="3">
        <v>0</v>
      </c>
      <c r="G49" s="4">
        <v>0</v>
      </c>
      <c r="H49" s="3">
        <v>0</v>
      </c>
      <c r="I49" s="5">
        <f t="shared" si="1"/>
        <v>0</v>
      </c>
    </row>
    <row r="50" spans="1:9" x14ac:dyDescent="0.25">
      <c r="A50" s="1" t="s">
        <v>62</v>
      </c>
      <c r="B50" s="1">
        <v>47</v>
      </c>
      <c r="C50" s="3">
        <v>0</v>
      </c>
      <c r="D50" s="3">
        <f>0.8</f>
        <v>0.8</v>
      </c>
      <c r="E50" s="5">
        <f t="shared" si="0"/>
        <v>0.1142857142857143</v>
      </c>
      <c r="F50" s="3">
        <v>0</v>
      </c>
      <c r="G50" s="4">
        <v>0</v>
      </c>
      <c r="H50" s="3">
        <v>0</v>
      </c>
      <c r="I50" s="5">
        <f t="shared" si="1"/>
        <v>0</v>
      </c>
    </row>
    <row r="51" spans="1:9" x14ac:dyDescent="0.25">
      <c r="A51" s="1" t="s">
        <v>57</v>
      </c>
      <c r="B51" s="1">
        <v>48</v>
      </c>
      <c r="C51" s="3">
        <v>0</v>
      </c>
      <c r="D51" s="3">
        <f>0.01</f>
        <v>0.01</v>
      </c>
      <c r="E51" s="5">
        <f t="shared" si="0"/>
        <v>1.4285714285714286E-3</v>
      </c>
      <c r="F51" s="3">
        <v>0</v>
      </c>
      <c r="G51" s="4">
        <v>0</v>
      </c>
      <c r="H51" s="3">
        <v>0</v>
      </c>
      <c r="I51" s="5">
        <f t="shared" si="1"/>
        <v>0</v>
      </c>
    </row>
    <row r="52" spans="1:9" x14ac:dyDescent="0.25">
      <c r="A52" s="1" t="s">
        <v>58</v>
      </c>
      <c r="B52" s="1">
        <v>49</v>
      </c>
      <c r="C52" s="3">
        <v>0.46</v>
      </c>
      <c r="D52" s="3">
        <f>0.46+0.07+0.31</f>
        <v>0.84000000000000008</v>
      </c>
      <c r="E52" s="5">
        <f t="shared" si="0"/>
        <v>0.12000000000000001</v>
      </c>
      <c r="F52" s="3">
        <v>0</v>
      </c>
      <c r="G52" s="4">
        <v>0</v>
      </c>
      <c r="H52" s="3">
        <f>1.3</f>
        <v>1.3</v>
      </c>
      <c r="I52" s="5">
        <f t="shared" si="1"/>
        <v>0.18571428571428572</v>
      </c>
    </row>
    <row r="53" spans="1:9" x14ac:dyDescent="0.25">
      <c r="A53" s="1" t="s">
        <v>59</v>
      </c>
      <c r="B53" s="1">
        <v>50</v>
      </c>
      <c r="C53" s="3">
        <v>0.02</v>
      </c>
      <c r="D53" s="3">
        <f>0.02+0.1+0.13</f>
        <v>0.25</v>
      </c>
      <c r="E53" s="5">
        <f t="shared" si="0"/>
        <v>3.5714285714285712E-2</v>
      </c>
      <c r="F53" s="3">
        <v>0</v>
      </c>
      <c r="G53" s="4">
        <v>0</v>
      </c>
      <c r="H53" s="3">
        <f>1.8+1.6</f>
        <v>3.4000000000000004</v>
      </c>
      <c r="I53" s="5">
        <f t="shared" si="1"/>
        <v>0.48571428571428577</v>
      </c>
    </row>
    <row r="54" spans="1:9" x14ac:dyDescent="0.25">
      <c r="A54" s="1" t="s">
        <v>60</v>
      </c>
      <c r="B54" s="1">
        <v>51</v>
      </c>
      <c r="C54" s="3">
        <v>0</v>
      </c>
      <c r="D54" s="3">
        <f>0.03+0.68</f>
        <v>0.71000000000000008</v>
      </c>
      <c r="E54" s="5">
        <f t="shared" si="0"/>
        <v>0.10142857142857144</v>
      </c>
      <c r="F54" s="3">
        <v>0</v>
      </c>
      <c r="G54" s="4">
        <v>0</v>
      </c>
      <c r="H54" s="3">
        <v>0</v>
      </c>
      <c r="I54" s="5">
        <f t="shared" si="1"/>
        <v>0</v>
      </c>
    </row>
    <row r="55" spans="1:9" x14ac:dyDescent="0.25">
      <c r="A55" s="1" t="s">
        <v>61</v>
      </c>
      <c r="B55" s="1">
        <v>52</v>
      </c>
      <c r="C55" s="3">
        <v>0</v>
      </c>
      <c r="D55" s="3">
        <f>0.24+0.07</f>
        <v>0.31</v>
      </c>
      <c r="E55" s="5">
        <f>D55/7</f>
        <v>4.4285714285714282E-2</v>
      </c>
      <c r="F55" s="3">
        <v>0</v>
      </c>
      <c r="G55" s="4">
        <v>0</v>
      </c>
      <c r="H55" s="3">
        <f>1.3</f>
        <v>1.3</v>
      </c>
      <c r="I55" s="5">
        <f t="shared" si="1"/>
        <v>0.18571428571428572</v>
      </c>
    </row>
  </sheetData>
  <phoneticPr fontId="1" type="noConversion"/>
  <conditionalFormatting sqref="A3:I55">
    <cfRule type="expression" dxfId="0" priority="1">
      <formula>MOD(ROW(),2)=0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 User</cp:lastModifiedBy>
  <cp:lastPrinted>2022-09-20T16:59:00Z</cp:lastPrinted>
  <dcterms:created xsi:type="dcterms:W3CDTF">2022-09-01T01:55:56Z</dcterms:created>
  <dcterms:modified xsi:type="dcterms:W3CDTF">2023-07-23T17:04:38Z</dcterms:modified>
</cp:coreProperties>
</file>