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y Drive\DEC project\Corona project\background materials\"/>
    </mc:Choice>
  </mc:AlternateContent>
  <bookViews>
    <workbookView xWindow="-120" yWindow="-120" windowWidth="20640" windowHeight="11040" activeTab="4"/>
  </bookViews>
  <sheets>
    <sheet name="Sheet2" sheetId="2" r:id="rId1"/>
    <sheet name="Sheet1" sheetId="3" r:id="rId2"/>
    <sheet name="Sheet3" sheetId="4" r:id="rId3"/>
    <sheet name="Sheet4" sheetId="5" r:id="rId4"/>
    <sheet name="Sheet5" sheetId="6" r:id="rId5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220" i="2" l="1"/>
  <c r="AK220" i="2" s="1"/>
  <c r="AJ219" i="2"/>
  <c r="AK219" i="2" s="1"/>
  <c r="AJ218" i="2"/>
  <c r="AK218" i="2" s="1"/>
  <c r="AJ217" i="2"/>
  <c r="AK217" i="2" s="1"/>
  <c r="AJ216" i="2"/>
  <c r="AK216" i="2" s="1"/>
  <c r="AJ215" i="2"/>
  <c r="AK215" i="2" s="1"/>
  <c r="AJ214" i="2"/>
  <c r="AK214" i="2" s="1"/>
  <c r="AJ213" i="2"/>
  <c r="AK213" i="2" s="1"/>
  <c r="AJ212" i="2"/>
  <c r="AK212" i="2" s="1"/>
  <c r="AJ211" i="2"/>
  <c r="AK211" i="2" s="1"/>
  <c r="AJ210" i="2"/>
  <c r="AK210" i="2" s="1"/>
  <c r="AJ209" i="2"/>
  <c r="AK209" i="2" s="1"/>
  <c r="AJ208" i="2"/>
  <c r="AK208" i="2" s="1"/>
  <c r="AJ207" i="2"/>
  <c r="AK207" i="2" s="1"/>
  <c r="AJ206" i="2"/>
  <c r="AK206" i="2" s="1"/>
  <c r="AJ205" i="2"/>
  <c r="AK205" i="2" s="1"/>
  <c r="AJ204" i="2"/>
  <c r="AK204" i="2" s="1"/>
  <c r="AJ203" i="2"/>
  <c r="AK203" i="2" s="1"/>
  <c r="AJ202" i="2"/>
  <c r="AK202" i="2" s="1"/>
  <c r="AJ201" i="2"/>
  <c r="AK201" i="2" s="1"/>
  <c r="AJ200" i="2"/>
  <c r="AK200" i="2" s="1"/>
  <c r="AJ199" i="2"/>
  <c r="AK199" i="2" s="1"/>
  <c r="AJ198" i="2"/>
  <c r="AK198" i="2" s="1"/>
  <c r="AJ197" i="2"/>
  <c r="AK197" i="2" s="1"/>
  <c r="AJ196" i="2"/>
  <c r="AK196" i="2" s="1"/>
  <c r="AJ195" i="2"/>
  <c r="AK195" i="2" s="1"/>
  <c r="AJ194" i="2"/>
  <c r="AK194" i="2" s="1"/>
  <c r="AJ193" i="2"/>
  <c r="AK193" i="2" s="1"/>
  <c r="AJ192" i="2"/>
  <c r="AK192" i="2" s="1"/>
  <c r="AJ191" i="2"/>
  <c r="AK191" i="2" s="1"/>
  <c r="AJ190" i="2"/>
  <c r="AK190" i="2" s="1"/>
  <c r="AJ189" i="2"/>
  <c r="AK189" i="2" s="1"/>
  <c r="AJ188" i="2"/>
  <c r="AK188" i="2" s="1"/>
  <c r="AJ187" i="2"/>
  <c r="AK187" i="2" s="1"/>
  <c r="AJ186" i="2"/>
  <c r="AK186" i="2" s="1"/>
  <c r="AJ185" i="2"/>
  <c r="AK185" i="2" s="1"/>
  <c r="AJ184" i="2"/>
  <c r="AK184" i="2" s="1"/>
  <c r="AJ183" i="2"/>
  <c r="AK183" i="2" s="1"/>
  <c r="AJ182" i="2"/>
  <c r="AK182" i="2" s="1"/>
  <c r="AJ181" i="2"/>
  <c r="AK181" i="2" s="1"/>
  <c r="AJ180" i="2"/>
  <c r="AK180" i="2" s="1"/>
  <c r="AJ179" i="2"/>
  <c r="AK179" i="2" s="1"/>
  <c r="AJ178" i="2"/>
  <c r="AK178" i="2" s="1"/>
  <c r="AJ177" i="2"/>
  <c r="AK177" i="2" s="1"/>
  <c r="AJ176" i="2"/>
  <c r="AK176" i="2" s="1"/>
  <c r="AJ175" i="2"/>
  <c r="AK175" i="2" s="1"/>
  <c r="AJ174" i="2"/>
  <c r="AK174" i="2" s="1"/>
  <c r="AJ173" i="2"/>
  <c r="AK173" i="2" s="1"/>
  <c r="AJ172" i="2"/>
  <c r="AK172" i="2" s="1"/>
  <c r="AJ171" i="2"/>
  <c r="AK171" i="2" s="1"/>
  <c r="AJ170" i="2"/>
  <c r="AK170" i="2" s="1"/>
  <c r="AJ169" i="2"/>
  <c r="AK169" i="2" s="1"/>
  <c r="AJ168" i="2"/>
  <c r="AK168" i="2" s="1"/>
  <c r="AJ167" i="2"/>
  <c r="AK167" i="2" s="1"/>
  <c r="AJ166" i="2"/>
  <c r="AK166" i="2" s="1"/>
  <c r="AJ165" i="2"/>
  <c r="AK165" i="2" s="1"/>
  <c r="AJ164" i="2"/>
  <c r="AK164" i="2" s="1"/>
  <c r="AJ163" i="2"/>
  <c r="AK163" i="2" s="1"/>
  <c r="AJ162" i="2"/>
  <c r="AK162" i="2" s="1"/>
  <c r="AJ161" i="2"/>
  <c r="AK161" i="2" s="1"/>
  <c r="AJ160" i="2"/>
  <c r="AK160" i="2" s="1"/>
  <c r="AJ159" i="2"/>
  <c r="AK159" i="2" s="1"/>
  <c r="AJ158" i="2"/>
  <c r="AK158" i="2" s="1"/>
  <c r="AJ157" i="2"/>
  <c r="AK157" i="2" s="1"/>
  <c r="AJ156" i="2"/>
  <c r="AK156" i="2" s="1"/>
  <c r="AJ155" i="2"/>
  <c r="AK155" i="2" s="1"/>
  <c r="AJ154" i="2"/>
  <c r="AK154" i="2" s="1"/>
  <c r="AJ153" i="2"/>
  <c r="AK153" i="2" s="1"/>
  <c r="AJ152" i="2"/>
  <c r="AK152" i="2" s="1"/>
  <c r="AJ151" i="2"/>
  <c r="AK151" i="2" s="1"/>
  <c r="AJ150" i="2"/>
  <c r="AK150" i="2" s="1"/>
  <c r="AJ149" i="2"/>
  <c r="AK149" i="2" s="1"/>
  <c r="AJ148" i="2"/>
  <c r="AK148" i="2" s="1"/>
  <c r="AJ147" i="2"/>
  <c r="AK147" i="2" s="1"/>
  <c r="AJ146" i="2"/>
  <c r="AK146" i="2" s="1"/>
  <c r="AJ145" i="2"/>
  <c r="AK145" i="2" s="1"/>
  <c r="AJ144" i="2"/>
  <c r="AK144" i="2" s="1"/>
  <c r="AJ143" i="2"/>
  <c r="AK143" i="2" s="1"/>
  <c r="AJ142" i="2"/>
  <c r="AK142" i="2" s="1"/>
  <c r="AJ141" i="2"/>
  <c r="AK141" i="2" s="1"/>
  <c r="AJ140" i="2"/>
  <c r="AK140" i="2" s="1"/>
  <c r="AJ139" i="2"/>
  <c r="AK139" i="2" s="1"/>
  <c r="AJ138" i="2"/>
  <c r="AK138" i="2" s="1"/>
  <c r="AJ137" i="2"/>
  <c r="AK137" i="2" s="1"/>
  <c r="AJ136" i="2"/>
  <c r="AK136" i="2" s="1"/>
  <c r="AJ135" i="2"/>
  <c r="AK135" i="2" s="1"/>
  <c r="AJ134" i="2"/>
  <c r="AK134" i="2" s="1"/>
  <c r="AJ133" i="2"/>
  <c r="AK133" i="2" s="1"/>
  <c r="AJ132" i="2"/>
  <c r="AK132" i="2" s="1"/>
  <c r="AJ131" i="2"/>
  <c r="AK131" i="2" s="1"/>
  <c r="AJ130" i="2"/>
  <c r="AK130" i="2" s="1"/>
  <c r="AJ129" i="2"/>
  <c r="AK129" i="2" s="1"/>
  <c r="AJ128" i="2"/>
  <c r="AK128" i="2" s="1"/>
  <c r="AJ127" i="2"/>
  <c r="AK127" i="2" s="1"/>
  <c r="AJ126" i="2"/>
  <c r="AK126" i="2" s="1"/>
  <c r="AJ125" i="2"/>
  <c r="AK125" i="2" s="1"/>
  <c r="AJ124" i="2"/>
  <c r="AK124" i="2" s="1"/>
  <c r="AJ123" i="2"/>
  <c r="AK123" i="2" s="1"/>
  <c r="AJ122" i="2"/>
  <c r="AK122" i="2" s="1"/>
  <c r="AJ121" i="2"/>
  <c r="AK121" i="2" s="1"/>
  <c r="AJ120" i="2"/>
  <c r="AK120" i="2" s="1"/>
  <c r="AJ119" i="2"/>
  <c r="AK119" i="2" s="1"/>
  <c r="AJ118" i="2"/>
  <c r="AK118" i="2" s="1"/>
  <c r="AJ117" i="2"/>
  <c r="AK117" i="2" s="1"/>
  <c r="AJ116" i="2"/>
  <c r="AK116" i="2" s="1"/>
  <c r="AJ115" i="2"/>
  <c r="AK115" i="2" s="1"/>
  <c r="AJ114" i="2"/>
  <c r="AK114" i="2" s="1"/>
  <c r="AJ113" i="2"/>
  <c r="AK113" i="2" s="1"/>
  <c r="AJ112" i="2"/>
  <c r="AK112" i="2" s="1"/>
  <c r="AJ111" i="2"/>
  <c r="AK111" i="2" s="1"/>
  <c r="AJ110" i="2"/>
  <c r="AK110" i="2" s="1"/>
  <c r="AJ109" i="2"/>
  <c r="AK109" i="2" s="1"/>
  <c r="AJ108" i="2"/>
  <c r="AK108" i="2" s="1"/>
  <c r="AJ107" i="2"/>
  <c r="AK107" i="2" s="1"/>
  <c r="AJ106" i="2"/>
  <c r="AK106" i="2" s="1"/>
  <c r="AJ105" i="2"/>
  <c r="AK105" i="2" s="1"/>
  <c r="AJ104" i="2"/>
  <c r="AK104" i="2" s="1"/>
  <c r="AJ103" i="2"/>
  <c r="AK103" i="2" s="1"/>
  <c r="AJ102" i="2"/>
  <c r="AK102" i="2" s="1"/>
  <c r="AJ101" i="2"/>
  <c r="AK101" i="2" s="1"/>
  <c r="AJ100" i="2"/>
  <c r="AK100" i="2" s="1"/>
  <c r="AJ99" i="2"/>
  <c r="AK99" i="2" s="1"/>
  <c r="AJ98" i="2"/>
  <c r="AK98" i="2" s="1"/>
  <c r="AJ97" i="2"/>
  <c r="AK97" i="2" s="1"/>
  <c r="AJ96" i="2"/>
  <c r="AK96" i="2" s="1"/>
  <c r="AJ95" i="2"/>
  <c r="AK95" i="2" s="1"/>
  <c r="AJ94" i="2"/>
  <c r="AK94" i="2" s="1"/>
  <c r="AJ93" i="2"/>
  <c r="AK93" i="2" s="1"/>
  <c r="AJ92" i="2"/>
  <c r="AK92" i="2" s="1"/>
  <c r="AJ91" i="2"/>
  <c r="AK91" i="2" s="1"/>
  <c r="AJ90" i="2"/>
  <c r="AK90" i="2" s="1"/>
  <c r="AJ89" i="2"/>
  <c r="AK89" i="2" s="1"/>
  <c r="AJ88" i="2"/>
  <c r="AK88" i="2" s="1"/>
  <c r="AJ87" i="2"/>
  <c r="AK87" i="2" s="1"/>
  <c r="AJ86" i="2"/>
  <c r="AK86" i="2" s="1"/>
  <c r="AJ85" i="2"/>
  <c r="AK85" i="2" s="1"/>
  <c r="AJ84" i="2"/>
  <c r="AK84" i="2" s="1"/>
  <c r="AJ83" i="2"/>
  <c r="AK83" i="2" s="1"/>
  <c r="AJ82" i="2"/>
  <c r="AK82" i="2" s="1"/>
  <c r="AJ81" i="2"/>
  <c r="AK81" i="2" s="1"/>
  <c r="AJ80" i="2"/>
  <c r="AK80" i="2" s="1"/>
  <c r="AJ79" i="2"/>
  <c r="AK79" i="2" s="1"/>
  <c r="AJ78" i="2"/>
  <c r="AK78" i="2" s="1"/>
  <c r="AJ77" i="2"/>
  <c r="AK77" i="2" s="1"/>
  <c r="AJ76" i="2"/>
  <c r="AK76" i="2" s="1"/>
  <c r="AJ75" i="2"/>
  <c r="AK75" i="2" s="1"/>
  <c r="AJ74" i="2"/>
  <c r="AK74" i="2" s="1"/>
  <c r="AJ73" i="2"/>
  <c r="AK73" i="2" s="1"/>
  <c r="AJ72" i="2"/>
  <c r="AK72" i="2" s="1"/>
  <c r="AJ71" i="2"/>
  <c r="AK71" i="2" s="1"/>
  <c r="AJ70" i="2"/>
  <c r="AK70" i="2" s="1"/>
  <c r="AJ69" i="2"/>
  <c r="AK69" i="2" s="1"/>
  <c r="AJ68" i="2"/>
  <c r="AK68" i="2" s="1"/>
  <c r="AJ67" i="2"/>
  <c r="AK67" i="2" s="1"/>
  <c r="AJ66" i="2"/>
  <c r="AK66" i="2" s="1"/>
  <c r="AJ65" i="2"/>
  <c r="AK65" i="2" s="1"/>
  <c r="AJ64" i="2"/>
  <c r="AK64" i="2" s="1"/>
  <c r="AJ63" i="2"/>
  <c r="AK63" i="2" s="1"/>
  <c r="AJ62" i="2"/>
  <c r="AK62" i="2" s="1"/>
  <c r="AJ61" i="2"/>
  <c r="AK61" i="2" s="1"/>
  <c r="AJ60" i="2"/>
  <c r="AK60" i="2" s="1"/>
  <c r="AJ59" i="2"/>
  <c r="AK59" i="2" s="1"/>
  <c r="AJ58" i="2"/>
  <c r="AK58" i="2" s="1"/>
  <c r="AJ57" i="2"/>
  <c r="AK57" i="2" s="1"/>
  <c r="AJ56" i="2"/>
  <c r="AK56" i="2" s="1"/>
  <c r="AJ55" i="2"/>
  <c r="AK55" i="2" s="1"/>
  <c r="AJ54" i="2"/>
  <c r="AK54" i="2" s="1"/>
  <c r="AJ53" i="2"/>
  <c r="AK53" i="2" s="1"/>
  <c r="AJ52" i="2"/>
  <c r="AK52" i="2" s="1"/>
  <c r="AJ51" i="2"/>
  <c r="AK51" i="2" s="1"/>
  <c r="AJ50" i="2"/>
  <c r="AK50" i="2" s="1"/>
  <c r="AJ49" i="2"/>
  <c r="AK49" i="2" s="1"/>
  <c r="AJ48" i="2"/>
  <c r="AK48" i="2" s="1"/>
  <c r="AJ47" i="2"/>
  <c r="AK47" i="2" s="1"/>
  <c r="AJ46" i="2"/>
  <c r="AK46" i="2" s="1"/>
  <c r="AJ45" i="2"/>
  <c r="AK45" i="2" s="1"/>
  <c r="AJ44" i="2"/>
  <c r="AK44" i="2" s="1"/>
  <c r="AJ43" i="2"/>
  <c r="AK43" i="2" s="1"/>
  <c r="AJ42" i="2"/>
  <c r="AK42" i="2" s="1"/>
  <c r="AJ41" i="2"/>
  <c r="AK41" i="2" s="1"/>
  <c r="AJ40" i="2"/>
  <c r="AK40" i="2" s="1"/>
  <c r="AJ39" i="2"/>
  <c r="AK39" i="2" s="1"/>
  <c r="AJ38" i="2"/>
  <c r="AK38" i="2" s="1"/>
  <c r="AJ37" i="2"/>
  <c r="AK37" i="2" s="1"/>
  <c r="AJ36" i="2"/>
  <c r="AK36" i="2" s="1"/>
  <c r="AJ35" i="2"/>
  <c r="AK35" i="2" s="1"/>
  <c r="AJ34" i="2"/>
  <c r="AK34" i="2" s="1"/>
  <c r="AJ33" i="2"/>
  <c r="AK33" i="2" s="1"/>
  <c r="AJ32" i="2"/>
  <c r="AK32" i="2" s="1"/>
  <c r="AJ31" i="2"/>
  <c r="AK31" i="2" s="1"/>
  <c r="AJ30" i="2"/>
  <c r="AK30" i="2" s="1"/>
  <c r="AJ29" i="2"/>
  <c r="AK29" i="2" s="1"/>
  <c r="AH28" i="2"/>
  <c r="AJ28" i="2" s="1"/>
  <c r="AK28" i="2" s="1"/>
  <c r="AH27" i="2"/>
  <c r="AJ27" i="2" s="1"/>
  <c r="AK27" i="2" s="1"/>
  <c r="AH26" i="2"/>
  <c r="AJ26" i="2" s="1"/>
  <c r="AK26" i="2" s="1"/>
  <c r="AH25" i="2"/>
  <c r="AJ25" i="2" s="1"/>
  <c r="AK25" i="2" s="1"/>
  <c r="AH24" i="2"/>
  <c r="AJ24" i="2" s="1"/>
  <c r="AK24" i="2" s="1"/>
  <c r="AH23" i="2"/>
  <c r="AJ23" i="2" s="1"/>
  <c r="AK23" i="2" s="1"/>
  <c r="AH22" i="2"/>
  <c r="AJ22" i="2" s="1"/>
  <c r="AK22" i="2" s="1"/>
  <c r="AH21" i="2"/>
  <c r="AJ21" i="2" s="1"/>
  <c r="AK21" i="2" s="1"/>
  <c r="AH20" i="2"/>
  <c r="AJ20" i="2" s="1"/>
  <c r="AK20" i="2" s="1"/>
  <c r="AH19" i="2"/>
  <c r="AJ19" i="2" s="1"/>
  <c r="AK19" i="2" s="1"/>
  <c r="AH18" i="2"/>
  <c r="AJ18" i="2" s="1"/>
  <c r="AK18" i="2" s="1"/>
  <c r="AH17" i="2"/>
  <c r="AJ17" i="2" s="1"/>
  <c r="AK17" i="2" s="1"/>
  <c r="AH16" i="2"/>
  <c r="AJ16" i="2" s="1"/>
  <c r="AK16" i="2" s="1"/>
  <c r="AH15" i="2"/>
  <c r="AJ15" i="2" s="1"/>
  <c r="AK15" i="2" s="1"/>
  <c r="AH14" i="2"/>
  <c r="AJ14" i="2" s="1"/>
  <c r="AK14" i="2" s="1"/>
  <c r="AH13" i="2"/>
  <c r="AJ13" i="2" s="1"/>
  <c r="AK13" i="2" s="1"/>
  <c r="AH12" i="2"/>
  <c r="AJ12" i="2" s="1"/>
  <c r="AK12" i="2" s="1"/>
  <c r="AH11" i="2"/>
  <c r="AJ11" i="2" s="1"/>
  <c r="AK11" i="2" s="1"/>
  <c r="AH10" i="2"/>
  <c r="AJ10" i="2" s="1"/>
  <c r="AK10" i="2" s="1"/>
  <c r="AH9" i="2"/>
  <c r="AJ9" i="2" s="1"/>
  <c r="AK9" i="2" s="1"/>
  <c r="AJ8" i="2"/>
  <c r="AK8" i="2" s="1"/>
  <c r="AJ7" i="2"/>
  <c r="AK7" i="2" s="1"/>
  <c r="AJ6" i="2"/>
  <c r="AK6" i="2" s="1"/>
  <c r="AH5" i="2"/>
  <c r="AJ5" i="2" s="1"/>
  <c r="AK5" i="2" s="1"/>
  <c r="AJ4" i="2"/>
  <c r="AK4" i="2" s="1"/>
  <c r="AJ3" i="2"/>
  <c r="AK3" i="2" s="1"/>
  <c r="P41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P6" i="5"/>
  <c r="P5" i="5"/>
  <c r="P4" i="5"/>
  <c r="I230" i="2" l="1"/>
  <c r="G8" i="2"/>
  <c r="H8" i="2" s="1"/>
  <c r="G289" i="2"/>
  <c r="H289" i="2" s="1"/>
  <c r="G288" i="2"/>
  <c r="H288" i="2" s="1"/>
  <c r="G287" i="2"/>
  <c r="H287" i="2" s="1"/>
  <c r="G286" i="2"/>
  <c r="H286" i="2" s="1"/>
  <c r="G285" i="2"/>
  <c r="H285" i="2" s="1"/>
  <c r="G284" i="2"/>
  <c r="H284" i="2" s="1"/>
  <c r="G283" i="2"/>
  <c r="H283" i="2" s="1"/>
  <c r="G282" i="2"/>
  <c r="H282" i="2" s="1"/>
  <c r="G281" i="2"/>
  <c r="H281" i="2" s="1"/>
  <c r="G280" i="2"/>
  <c r="H280" i="2" s="1"/>
  <c r="G279" i="2"/>
  <c r="H279" i="2" s="1"/>
  <c r="G278" i="2"/>
  <c r="H278" i="2" s="1"/>
  <c r="G277" i="2"/>
  <c r="H277" i="2" s="1"/>
  <c r="G276" i="2"/>
  <c r="H276" i="2" s="1"/>
  <c r="G275" i="2"/>
  <c r="H275" i="2" s="1"/>
  <c r="G274" i="2"/>
  <c r="H274" i="2" s="1"/>
  <c r="G273" i="2"/>
  <c r="H273" i="2" s="1"/>
  <c r="G272" i="2"/>
  <c r="H272" i="2" s="1"/>
  <c r="G271" i="2"/>
  <c r="H271" i="2" s="1"/>
  <c r="G270" i="2"/>
  <c r="H270" i="2" s="1"/>
  <c r="G269" i="2"/>
  <c r="H269" i="2" s="1"/>
  <c r="G268" i="2"/>
  <c r="H268" i="2" s="1"/>
  <c r="G267" i="2"/>
  <c r="H267" i="2" s="1"/>
  <c r="G266" i="2"/>
  <c r="H266" i="2" s="1"/>
  <c r="G265" i="2"/>
  <c r="H265" i="2" s="1"/>
  <c r="G264" i="2"/>
  <c r="H264" i="2" s="1"/>
  <c r="G263" i="2"/>
  <c r="H263" i="2" s="1"/>
  <c r="G262" i="2"/>
  <c r="H262" i="2" s="1"/>
  <c r="G261" i="2"/>
  <c r="H261" i="2" s="1"/>
  <c r="G260" i="2"/>
  <c r="H260" i="2" s="1"/>
  <c r="G259" i="2"/>
  <c r="H259" i="2" s="1"/>
  <c r="G258" i="2"/>
  <c r="H258" i="2" s="1"/>
  <c r="G257" i="2"/>
  <c r="H257" i="2" s="1"/>
  <c r="G256" i="2"/>
  <c r="H256" i="2" s="1"/>
  <c r="G255" i="2"/>
  <c r="H255" i="2" s="1"/>
  <c r="G254" i="2"/>
  <c r="H254" i="2" s="1"/>
  <c r="G253" i="2"/>
  <c r="H253" i="2" s="1"/>
  <c r="G252" i="2"/>
  <c r="H252" i="2" s="1"/>
  <c r="G251" i="2"/>
  <c r="H251" i="2" s="1"/>
  <c r="G250" i="2"/>
  <c r="H250" i="2" s="1"/>
  <c r="G249" i="2"/>
  <c r="H249" i="2" s="1"/>
  <c r="G248" i="2"/>
  <c r="H248" i="2" s="1"/>
  <c r="G247" i="2"/>
  <c r="H247" i="2" s="1"/>
  <c r="G246" i="2"/>
  <c r="H246" i="2" s="1"/>
  <c r="G245" i="2"/>
  <c r="H245" i="2" s="1"/>
  <c r="G244" i="2"/>
  <c r="H244" i="2" s="1"/>
  <c r="G243" i="2"/>
  <c r="H243" i="2" s="1"/>
  <c r="G242" i="2"/>
  <c r="H242" i="2" s="1"/>
  <c r="G241" i="2"/>
  <c r="H241" i="2" s="1"/>
  <c r="G240" i="2"/>
  <c r="H240" i="2" s="1"/>
  <c r="G239" i="2"/>
  <c r="H239" i="2" s="1"/>
  <c r="G238" i="2"/>
  <c r="H238" i="2" s="1"/>
  <c r="G237" i="2"/>
  <c r="H237" i="2" s="1"/>
  <c r="G236" i="2"/>
  <c r="H236" i="2" s="1"/>
  <c r="G235" i="2"/>
  <c r="H235" i="2" s="1"/>
  <c r="G234" i="2"/>
  <c r="H234" i="2" s="1"/>
  <c r="G233" i="2"/>
  <c r="H233" i="2" s="1"/>
  <c r="G232" i="2"/>
  <c r="H232" i="2" s="1"/>
  <c r="G231" i="2"/>
  <c r="H231" i="2" s="1"/>
  <c r="G230" i="2"/>
  <c r="H230" i="2" s="1"/>
  <c r="G229" i="2"/>
  <c r="H229" i="2" s="1"/>
  <c r="G228" i="2"/>
  <c r="H228" i="2" s="1"/>
  <c r="G227" i="2"/>
  <c r="H227" i="2" s="1"/>
  <c r="G226" i="2"/>
  <c r="H226" i="2" s="1"/>
  <c r="G225" i="2"/>
  <c r="H225" i="2" s="1"/>
  <c r="G224" i="2"/>
  <c r="H224" i="2" s="1"/>
  <c r="G223" i="2"/>
  <c r="H223" i="2" s="1"/>
  <c r="G222" i="2"/>
  <c r="H222" i="2" s="1"/>
  <c r="G221" i="2"/>
  <c r="H221" i="2" s="1"/>
  <c r="G220" i="2"/>
  <c r="H220" i="2" s="1"/>
  <c r="G219" i="2"/>
  <c r="H219" i="2" s="1"/>
  <c r="G218" i="2"/>
  <c r="H218" i="2" s="1"/>
  <c r="G217" i="2"/>
  <c r="H217" i="2" s="1"/>
  <c r="G216" i="2"/>
  <c r="H216" i="2" s="1"/>
  <c r="G215" i="2"/>
  <c r="H215" i="2" s="1"/>
  <c r="G214" i="2"/>
  <c r="H214" i="2" s="1"/>
  <c r="G213" i="2"/>
  <c r="H213" i="2" s="1"/>
  <c r="G212" i="2"/>
  <c r="H212" i="2" s="1"/>
  <c r="G211" i="2"/>
  <c r="H211" i="2" s="1"/>
  <c r="G210" i="2"/>
  <c r="H210" i="2" s="1"/>
  <c r="G209" i="2"/>
  <c r="H209" i="2" s="1"/>
  <c r="G208" i="2"/>
  <c r="H208" i="2" s="1"/>
  <c r="G207" i="2"/>
  <c r="H207" i="2" s="1"/>
  <c r="G206" i="2"/>
  <c r="H206" i="2" s="1"/>
  <c r="G205" i="2"/>
  <c r="H205" i="2" s="1"/>
  <c r="G204" i="2"/>
  <c r="H204" i="2" s="1"/>
  <c r="G203" i="2"/>
  <c r="H203" i="2" s="1"/>
  <c r="G202" i="2"/>
  <c r="H202" i="2" s="1"/>
  <c r="G201" i="2"/>
  <c r="H201" i="2" s="1"/>
  <c r="G200" i="2"/>
  <c r="H200" i="2" s="1"/>
  <c r="G199" i="2"/>
  <c r="H199" i="2" s="1"/>
  <c r="G198" i="2"/>
  <c r="H198" i="2" s="1"/>
  <c r="G197" i="2"/>
  <c r="H197" i="2" s="1"/>
  <c r="G196" i="2"/>
  <c r="H196" i="2" s="1"/>
  <c r="G195" i="2"/>
  <c r="H195" i="2" s="1"/>
  <c r="G194" i="2"/>
  <c r="H194" i="2" s="1"/>
  <c r="G193" i="2"/>
  <c r="H193" i="2" s="1"/>
  <c r="G192" i="2"/>
  <c r="H192" i="2" s="1"/>
  <c r="G191" i="2"/>
  <c r="H191" i="2" s="1"/>
  <c r="G190" i="2"/>
  <c r="H190" i="2" s="1"/>
  <c r="G189" i="2"/>
  <c r="H189" i="2" s="1"/>
  <c r="G188" i="2"/>
  <c r="H188" i="2" s="1"/>
  <c r="G187" i="2"/>
  <c r="H187" i="2" s="1"/>
  <c r="G186" i="2"/>
  <c r="H186" i="2" s="1"/>
  <c r="G185" i="2"/>
  <c r="H185" i="2" s="1"/>
  <c r="G184" i="2"/>
  <c r="H184" i="2" s="1"/>
  <c r="G183" i="2"/>
  <c r="H183" i="2" s="1"/>
  <c r="G182" i="2"/>
  <c r="H182" i="2" s="1"/>
  <c r="G181" i="2"/>
  <c r="H181" i="2" s="1"/>
  <c r="G180" i="2"/>
  <c r="H180" i="2" s="1"/>
  <c r="G179" i="2"/>
  <c r="H179" i="2" s="1"/>
  <c r="G178" i="2"/>
  <c r="H178" i="2" s="1"/>
  <c r="G177" i="2"/>
  <c r="H177" i="2" s="1"/>
  <c r="G176" i="2"/>
  <c r="H176" i="2" s="1"/>
  <c r="G175" i="2"/>
  <c r="H175" i="2" s="1"/>
  <c r="G174" i="2"/>
  <c r="H174" i="2" s="1"/>
  <c r="G173" i="2"/>
  <c r="H173" i="2" s="1"/>
  <c r="G172" i="2"/>
  <c r="H172" i="2" s="1"/>
  <c r="G171" i="2"/>
  <c r="H171" i="2" s="1"/>
  <c r="G170" i="2"/>
  <c r="H170" i="2" s="1"/>
  <c r="G169" i="2"/>
  <c r="H169" i="2" s="1"/>
  <c r="G168" i="2"/>
  <c r="H168" i="2" s="1"/>
  <c r="G167" i="2"/>
  <c r="H167" i="2" s="1"/>
  <c r="G166" i="2"/>
  <c r="H166" i="2" s="1"/>
  <c r="G165" i="2"/>
  <c r="H165" i="2" s="1"/>
  <c r="G164" i="2"/>
  <c r="H164" i="2" s="1"/>
  <c r="G163" i="2"/>
  <c r="H163" i="2" s="1"/>
  <c r="G162" i="2"/>
  <c r="H162" i="2" s="1"/>
  <c r="G161" i="2"/>
  <c r="H161" i="2" s="1"/>
  <c r="G160" i="2"/>
  <c r="H160" i="2" s="1"/>
  <c r="G159" i="2"/>
  <c r="H159" i="2" s="1"/>
  <c r="G158" i="2"/>
  <c r="H158" i="2" s="1"/>
  <c r="G157" i="2"/>
  <c r="H157" i="2" s="1"/>
  <c r="G156" i="2"/>
  <c r="H156" i="2" s="1"/>
  <c r="G155" i="2"/>
  <c r="H155" i="2" s="1"/>
  <c r="G154" i="2"/>
  <c r="H154" i="2" s="1"/>
  <c r="G153" i="2"/>
  <c r="H153" i="2" s="1"/>
  <c r="G152" i="2"/>
  <c r="H152" i="2" s="1"/>
  <c r="G151" i="2"/>
  <c r="H151" i="2" s="1"/>
  <c r="G150" i="2"/>
  <c r="H150" i="2" s="1"/>
  <c r="G149" i="2"/>
  <c r="H149" i="2" s="1"/>
  <c r="G148" i="2"/>
  <c r="H148" i="2" s="1"/>
  <c r="G147" i="2"/>
  <c r="H147" i="2" s="1"/>
  <c r="G146" i="2"/>
  <c r="H146" i="2" s="1"/>
  <c r="G145" i="2"/>
  <c r="H145" i="2" s="1"/>
  <c r="G144" i="2"/>
  <c r="H144" i="2" s="1"/>
  <c r="G143" i="2"/>
  <c r="H143" i="2" s="1"/>
  <c r="G142" i="2"/>
  <c r="H142" i="2" s="1"/>
  <c r="G141" i="2"/>
  <c r="H141" i="2" s="1"/>
  <c r="G140" i="2"/>
  <c r="H140" i="2" s="1"/>
  <c r="G139" i="2"/>
  <c r="H139" i="2" s="1"/>
  <c r="G138" i="2"/>
  <c r="H138" i="2" s="1"/>
  <c r="G137" i="2"/>
  <c r="H137" i="2" s="1"/>
  <c r="G136" i="2"/>
  <c r="H136" i="2" s="1"/>
  <c r="G135" i="2"/>
  <c r="H135" i="2" s="1"/>
  <c r="G134" i="2"/>
  <c r="H134" i="2" s="1"/>
  <c r="G133" i="2"/>
  <c r="H133" i="2" s="1"/>
  <c r="G132" i="2"/>
  <c r="H132" i="2" s="1"/>
  <c r="G131" i="2"/>
  <c r="H131" i="2" s="1"/>
  <c r="G130" i="2"/>
  <c r="H130" i="2" s="1"/>
  <c r="G129" i="2"/>
  <c r="H129" i="2" s="1"/>
  <c r="G128" i="2"/>
  <c r="H128" i="2" s="1"/>
  <c r="G127" i="2"/>
  <c r="H127" i="2" s="1"/>
  <c r="G126" i="2"/>
  <c r="H126" i="2" s="1"/>
  <c r="G125" i="2"/>
  <c r="H125" i="2" s="1"/>
  <c r="G124" i="2"/>
  <c r="H124" i="2" s="1"/>
  <c r="G123" i="2"/>
  <c r="H123" i="2" s="1"/>
  <c r="G122" i="2"/>
  <c r="H122" i="2" s="1"/>
  <c r="G121" i="2"/>
  <c r="H121" i="2" s="1"/>
  <c r="G120" i="2"/>
  <c r="H120" i="2" s="1"/>
  <c r="G119" i="2"/>
  <c r="H119" i="2" s="1"/>
  <c r="G118" i="2"/>
  <c r="H118" i="2" s="1"/>
  <c r="G117" i="2"/>
  <c r="H117" i="2" s="1"/>
  <c r="G116" i="2"/>
  <c r="H116" i="2" s="1"/>
  <c r="G115" i="2"/>
  <c r="H115" i="2" s="1"/>
  <c r="G114" i="2"/>
  <c r="H114" i="2" s="1"/>
  <c r="G113" i="2"/>
  <c r="H113" i="2" s="1"/>
  <c r="G112" i="2"/>
  <c r="H112" i="2" s="1"/>
  <c r="G111" i="2"/>
  <c r="H111" i="2" s="1"/>
  <c r="G110" i="2"/>
  <c r="H110" i="2" s="1"/>
  <c r="G109" i="2"/>
  <c r="H109" i="2" s="1"/>
  <c r="G108" i="2"/>
  <c r="H108" i="2" s="1"/>
  <c r="G107" i="2"/>
  <c r="H107" i="2" s="1"/>
  <c r="G106" i="2"/>
  <c r="H106" i="2" s="1"/>
  <c r="G105" i="2"/>
  <c r="H105" i="2" s="1"/>
  <c r="G104" i="2"/>
  <c r="H104" i="2" s="1"/>
  <c r="G103" i="2"/>
  <c r="H103" i="2" s="1"/>
  <c r="G102" i="2"/>
  <c r="H102" i="2" s="1"/>
  <c r="G101" i="2"/>
  <c r="H101" i="2" s="1"/>
  <c r="G100" i="2"/>
  <c r="H100" i="2" s="1"/>
  <c r="G99" i="2"/>
  <c r="H99" i="2" s="1"/>
  <c r="G98" i="2"/>
  <c r="H98" i="2" s="1"/>
  <c r="G32" i="2"/>
  <c r="H32" i="2" s="1"/>
  <c r="G24" i="2"/>
  <c r="H24" i="2" s="1"/>
  <c r="G21" i="2"/>
  <c r="H21" i="2" s="1"/>
  <c r="G15" i="2"/>
  <c r="H15" i="2" s="1"/>
  <c r="J230" i="2" l="1"/>
  <c r="E96" i="2"/>
  <c r="G96" i="2" s="1"/>
  <c r="H96" i="2" s="1"/>
  <c r="E93" i="2"/>
  <c r="G93" i="2" s="1"/>
  <c r="H93" i="2" s="1"/>
  <c r="E90" i="2"/>
  <c r="G90" i="2" s="1"/>
  <c r="H90" i="2" s="1"/>
  <c r="E87" i="2"/>
  <c r="G87" i="2" s="1"/>
  <c r="H87" i="2" s="1"/>
  <c r="E84" i="2"/>
  <c r="G84" i="2" s="1"/>
  <c r="H84" i="2" s="1"/>
  <c r="E81" i="2"/>
  <c r="G81" i="2" s="1"/>
  <c r="H81" i="2" s="1"/>
  <c r="E78" i="2"/>
  <c r="G78" i="2" s="1"/>
  <c r="H78" i="2" s="1"/>
  <c r="E75" i="2"/>
  <c r="E72" i="2"/>
  <c r="G72" i="2" s="1"/>
  <c r="H72" i="2" s="1"/>
  <c r="E69" i="2"/>
  <c r="G69" i="2" s="1"/>
  <c r="H69" i="2" s="1"/>
  <c r="E66" i="2"/>
  <c r="G66" i="2" s="1"/>
  <c r="H66" i="2" s="1"/>
  <c r="E63" i="2"/>
  <c r="G63" i="2" s="1"/>
  <c r="H63" i="2" s="1"/>
  <c r="E60" i="2"/>
  <c r="G60" i="2" s="1"/>
  <c r="H60" i="2" s="1"/>
  <c r="E57" i="2"/>
  <c r="G57" i="2" s="1"/>
  <c r="H57" i="2" s="1"/>
  <c r="E54" i="2"/>
  <c r="G54" i="2" s="1"/>
  <c r="H54" i="2" s="1"/>
  <c r="E51" i="2"/>
  <c r="G51" i="2" s="1"/>
  <c r="H51" i="2" s="1"/>
  <c r="E48" i="2"/>
  <c r="G48" i="2" s="1"/>
  <c r="H48" i="2" s="1"/>
  <c r="E45" i="2"/>
  <c r="G45" i="2" s="1"/>
  <c r="H45" i="2" s="1"/>
  <c r="E42" i="2"/>
  <c r="G42" i="2" s="1"/>
  <c r="H42" i="2" s="1"/>
  <c r="E39" i="2"/>
  <c r="G39" i="2" s="1"/>
  <c r="H39" i="2" s="1"/>
  <c r="E18" i="2"/>
  <c r="G18" i="2" s="1"/>
  <c r="H18" i="2" s="1"/>
  <c r="G75" i="2" l="1"/>
  <c r="H75" i="2" s="1"/>
  <c r="I74" i="2"/>
  <c r="J74" i="2" l="1"/>
  <c r="J75" i="2" s="1"/>
  <c r="I75" i="2"/>
</calcChain>
</file>

<file path=xl/sharedStrings.xml><?xml version="1.0" encoding="utf-8"?>
<sst xmlns="http://schemas.openxmlformats.org/spreadsheetml/2006/main" count="892" uniqueCount="49">
  <si>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</si>
  <si>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</si>
  <si>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</si>
  <si>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</si>
  <si>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</si>
  <si>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</si>
  <si>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</si>
  <si>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</si>
  <si>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</si>
  <si>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</si>
  <si>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</si>
  <si>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</si>
  <si>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days</t>
  </si>
  <si>
    <t>tons</t>
  </si>
  <si>
    <t>HH</t>
  </si>
  <si>
    <t>lbs/HH/d</t>
  </si>
  <si>
    <t>g/HH/d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</si>
  <si>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</si>
  <si>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</si>
  <si>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</si>
  <si>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</si>
  <si>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</si>
  <si>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</si>
  <si>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</si>
  <si>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</si>
  <si>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</si>
  <si>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</si>
  <si>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</si>
  <si>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</si>
  <si>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</si>
  <si>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</si>
  <si>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</si>
  <si>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</si>
  <si>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</si>
  <si>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</si>
  <si>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</si>
  <si>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</si>
  <si>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</si>
  <si>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</si>
  <si>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</si>
  <si>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</si>
  <si>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</si>
  <si>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disposed MSW</t>
  </si>
  <si>
    <t>TOTAL</t>
  </si>
  <si>
    <t>Mean</t>
  </si>
  <si>
    <t>std dev</t>
  </si>
  <si>
    <t>kg/HH/wk</t>
  </si>
  <si>
    <t>.</t>
  </si>
  <si>
    <t>recycling percentages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</si>
</sst>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0" fillId="0" borderId="1" xfId="0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0" xfId="0" applyFont="1"/>
    <xf numFmtId="2" fontId="0" fillId="0" borderId="0" xfId="0" applyNumberFormat="1"/>
    <xf numFmtId="0" fontId="0" fillId="0" borderId="0" xfId="0" applyFill="1" applyBorder="1" applyAlignment="1"/>
    <xf numFmtId="0" fontId="0" fillId="0" borderId="1" xfId="0" applyFill="1" applyBorder="1" applyAlignment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Sheet2!$C$2:$C$289</c:f>
              <c:numCache>
                <c:formatCode>General</c:formatCode>
                <c:ptCount val="288"/>
                <c:pt idx="0">
                  <c:v>1998.041095890411</c:v>
                </c:pt>
                <c:pt idx="1">
                  <c:v>1998.1260273972603</c:v>
                </c:pt>
                <c:pt idx="2">
                  <c:v>1998.2027397260274</c:v>
                </c:pt>
                <c:pt idx="3">
                  <c:v>1998.2876712328766</c:v>
                </c:pt>
                <c:pt idx="4">
                  <c:v>1998.3698630136987</c:v>
                </c:pt>
                <c:pt idx="5">
                  <c:v>1998.4547945205479</c:v>
                </c:pt>
                <c:pt idx="6">
                  <c:v>1998.5369863013698</c:v>
                </c:pt>
                <c:pt idx="7">
                  <c:v>1998.6219178082192</c:v>
                </c:pt>
                <c:pt idx="8">
                  <c:v>1998.7068493150684</c:v>
                </c:pt>
                <c:pt idx="9">
                  <c:v>1998.7890410958903</c:v>
                </c:pt>
                <c:pt idx="10">
                  <c:v>1998.8739726027397</c:v>
                </c:pt>
                <c:pt idx="11">
                  <c:v>1998.9561643835616</c:v>
                </c:pt>
                <c:pt idx="12">
                  <c:v>1999.041095890411</c:v>
                </c:pt>
                <c:pt idx="13">
                  <c:v>1999.1260273972603</c:v>
                </c:pt>
                <c:pt idx="14">
                  <c:v>1999.2027397260274</c:v>
                </c:pt>
                <c:pt idx="15">
                  <c:v>1999.2876712328766</c:v>
                </c:pt>
                <c:pt idx="16">
                  <c:v>1999.3698630136987</c:v>
                </c:pt>
                <c:pt idx="17">
                  <c:v>1999.4547945205479</c:v>
                </c:pt>
                <c:pt idx="18">
                  <c:v>1999.5369863013698</c:v>
                </c:pt>
                <c:pt idx="19">
                  <c:v>1999.6219178082192</c:v>
                </c:pt>
                <c:pt idx="20">
                  <c:v>1999.7068493150684</c:v>
                </c:pt>
                <c:pt idx="21">
                  <c:v>1999.7890410958903</c:v>
                </c:pt>
                <c:pt idx="22">
                  <c:v>1999.8739726027397</c:v>
                </c:pt>
                <c:pt idx="23">
                  <c:v>1999.9561643835616</c:v>
                </c:pt>
                <c:pt idx="24">
                  <c:v>2000.041095890411</c:v>
                </c:pt>
                <c:pt idx="25">
                  <c:v>2000.1260273972603</c:v>
                </c:pt>
                <c:pt idx="26">
                  <c:v>2000.2027397260274</c:v>
                </c:pt>
                <c:pt idx="27">
                  <c:v>2000.2876712328766</c:v>
                </c:pt>
                <c:pt idx="28">
                  <c:v>2000.3698630136987</c:v>
                </c:pt>
                <c:pt idx="29">
                  <c:v>2000.4547945205479</c:v>
                </c:pt>
                <c:pt idx="30">
                  <c:v>2000.5369863013698</c:v>
                </c:pt>
                <c:pt idx="31">
                  <c:v>2000.6219178082192</c:v>
                </c:pt>
                <c:pt idx="32">
                  <c:v>2000.7068493150684</c:v>
                </c:pt>
                <c:pt idx="33">
                  <c:v>2000.7890410958903</c:v>
                </c:pt>
                <c:pt idx="34">
                  <c:v>2000.8739726027397</c:v>
                </c:pt>
                <c:pt idx="35">
                  <c:v>2000.9561643835616</c:v>
                </c:pt>
                <c:pt idx="36">
                  <c:v>2001.041095890411</c:v>
                </c:pt>
                <c:pt idx="37">
                  <c:v>2001.1260273972603</c:v>
                </c:pt>
                <c:pt idx="38">
                  <c:v>2001.2027397260274</c:v>
                </c:pt>
                <c:pt idx="39">
                  <c:v>2001.2876712328766</c:v>
                </c:pt>
                <c:pt idx="40">
                  <c:v>2001.3698630136987</c:v>
                </c:pt>
                <c:pt idx="41">
                  <c:v>2001.4547945205479</c:v>
                </c:pt>
                <c:pt idx="42">
                  <c:v>2001.5369863013698</c:v>
                </c:pt>
                <c:pt idx="43">
                  <c:v>2001.6219178082192</c:v>
                </c:pt>
                <c:pt idx="44">
                  <c:v>2001.7068493150684</c:v>
                </c:pt>
                <c:pt idx="45">
                  <c:v>2001.7890410958903</c:v>
                </c:pt>
                <c:pt idx="46">
                  <c:v>2001.8739726027397</c:v>
                </c:pt>
                <c:pt idx="47">
                  <c:v>2001.9561643835616</c:v>
                </c:pt>
                <c:pt idx="48">
                  <c:v>2002.041095890411</c:v>
                </c:pt>
                <c:pt idx="49">
                  <c:v>2002.1260273972603</c:v>
                </c:pt>
                <c:pt idx="50">
                  <c:v>2002.2027397260274</c:v>
                </c:pt>
                <c:pt idx="51">
                  <c:v>2002.2876712328766</c:v>
                </c:pt>
                <c:pt idx="52">
                  <c:v>2002.3698630136987</c:v>
                </c:pt>
                <c:pt idx="53">
                  <c:v>2002.4547945205479</c:v>
                </c:pt>
                <c:pt idx="54">
                  <c:v>2002.5369863013698</c:v>
                </c:pt>
                <c:pt idx="55">
                  <c:v>2002.6219178082192</c:v>
                </c:pt>
                <c:pt idx="56">
                  <c:v>2002.7068493150684</c:v>
                </c:pt>
                <c:pt idx="57">
                  <c:v>2002.7890410958903</c:v>
                </c:pt>
                <c:pt idx="58">
                  <c:v>2002.8739726027397</c:v>
                </c:pt>
                <c:pt idx="59">
                  <c:v>2002.9561643835616</c:v>
                </c:pt>
                <c:pt idx="60">
                  <c:v>2003.041095890411</c:v>
                </c:pt>
                <c:pt idx="61">
                  <c:v>2003.1260273972603</c:v>
                </c:pt>
                <c:pt idx="62">
                  <c:v>2003.2027397260274</c:v>
                </c:pt>
                <c:pt idx="63">
                  <c:v>2003.2876712328766</c:v>
                </c:pt>
                <c:pt idx="64">
                  <c:v>2003.3698630136987</c:v>
                </c:pt>
                <c:pt idx="65">
                  <c:v>2003.4547945205479</c:v>
                </c:pt>
                <c:pt idx="66">
                  <c:v>2003.5369863013698</c:v>
                </c:pt>
                <c:pt idx="67">
                  <c:v>2003.6219178082192</c:v>
                </c:pt>
                <c:pt idx="68">
                  <c:v>2003.7068493150684</c:v>
                </c:pt>
                <c:pt idx="69">
                  <c:v>2003.7890410958903</c:v>
                </c:pt>
                <c:pt idx="70">
                  <c:v>2003.8739726027397</c:v>
                </c:pt>
                <c:pt idx="71">
                  <c:v>2003.9561643835616</c:v>
                </c:pt>
                <c:pt idx="72">
                  <c:v>2004.041095890411</c:v>
                </c:pt>
                <c:pt idx="73">
                  <c:v>2004.1260273972603</c:v>
                </c:pt>
                <c:pt idx="74">
                  <c:v>2004.2027397260274</c:v>
                </c:pt>
                <c:pt idx="75">
                  <c:v>2004.2876712328766</c:v>
                </c:pt>
                <c:pt idx="76">
                  <c:v>2004.3698630136987</c:v>
                </c:pt>
                <c:pt idx="77">
                  <c:v>2004.4547945205479</c:v>
                </c:pt>
                <c:pt idx="78">
                  <c:v>2004.5369863013698</c:v>
                </c:pt>
                <c:pt idx="79">
                  <c:v>2004.6219178082192</c:v>
                </c:pt>
                <c:pt idx="80">
                  <c:v>2004.7068493150684</c:v>
                </c:pt>
                <c:pt idx="81">
                  <c:v>2004.7890410958903</c:v>
                </c:pt>
                <c:pt idx="82">
                  <c:v>2004.8739726027397</c:v>
                </c:pt>
                <c:pt idx="83">
                  <c:v>2004.9561643835616</c:v>
                </c:pt>
                <c:pt idx="84">
                  <c:v>2005.041095890411</c:v>
                </c:pt>
                <c:pt idx="85">
                  <c:v>2005.1260273972603</c:v>
                </c:pt>
                <c:pt idx="86">
                  <c:v>2005.2027397260274</c:v>
                </c:pt>
                <c:pt idx="87">
                  <c:v>2005.2876712328766</c:v>
                </c:pt>
                <c:pt idx="88">
                  <c:v>2005.3698630136987</c:v>
                </c:pt>
                <c:pt idx="89">
                  <c:v>2005.4547945205479</c:v>
                </c:pt>
                <c:pt idx="90">
                  <c:v>2005.5369863013698</c:v>
                </c:pt>
                <c:pt idx="91">
                  <c:v>2005.6219178082192</c:v>
                </c:pt>
                <c:pt idx="92">
                  <c:v>2005.7068493150684</c:v>
                </c:pt>
                <c:pt idx="93">
                  <c:v>2005.7890410958903</c:v>
                </c:pt>
                <c:pt idx="94">
                  <c:v>2005.8739726027397</c:v>
                </c:pt>
                <c:pt idx="95">
                  <c:v>2005.9561643835616</c:v>
                </c:pt>
                <c:pt idx="96">
                  <c:v>2006.041095890411</c:v>
                </c:pt>
                <c:pt idx="97">
                  <c:v>2006.1260273972603</c:v>
                </c:pt>
                <c:pt idx="98">
                  <c:v>2006.2027397260274</c:v>
                </c:pt>
                <c:pt idx="99">
                  <c:v>2006.2876712328766</c:v>
                </c:pt>
                <c:pt idx="100">
                  <c:v>2006.3698630136987</c:v>
                </c:pt>
                <c:pt idx="101">
                  <c:v>2006.4547945205479</c:v>
                </c:pt>
                <c:pt idx="102">
                  <c:v>2006.5369863013698</c:v>
                </c:pt>
                <c:pt idx="103">
                  <c:v>2006.6219178082192</c:v>
                </c:pt>
                <c:pt idx="104">
                  <c:v>2006.7068493150684</c:v>
                </c:pt>
                <c:pt idx="105">
                  <c:v>2006.7890410958903</c:v>
                </c:pt>
                <c:pt idx="106">
                  <c:v>2006.8739726027397</c:v>
                </c:pt>
                <c:pt idx="107">
                  <c:v>2006.9561643835616</c:v>
                </c:pt>
                <c:pt idx="108">
                  <c:v>2007.041095890411</c:v>
                </c:pt>
                <c:pt idx="109">
                  <c:v>2007.1260273972603</c:v>
                </c:pt>
                <c:pt idx="110">
                  <c:v>2007.2027397260274</c:v>
                </c:pt>
                <c:pt idx="111">
                  <c:v>2007.2876712328766</c:v>
                </c:pt>
                <c:pt idx="112">
                  <c:v>2007.3698630136987</c:v>
                </c:pt>
                <c:pt idx="113">
                  <c:v>2007.4547945205479</c:v>
                </c:pt>
                <c:pt idx="114">
                  <c:v>2007.5369863013698</c:v>
                </c:pt>
                <c:pt idx="115">
                  <c:v>2007.6219178082192</c:v>
                </c:pt>
                <c:pt idx="116">
                  <c:v>2007.7068493150684</c:v>
                </c:pt>
                <c:pt idx="117">
                  <c:v>2007.7890410958903</c:v>
                </c:pt>
                <c:pt idx="118">
                  <c:v>2007.8739726027397</c:v>
                </c:pt>
                <c:pt idx="119">
                  <c:v>2007.9561643835616</c:v>
                </c:pt>
                <c:pt idx="120">
                  <c:v>2008.041095890411</c:v>
                </c:pt>
                <c:pt idx="121">
                  <c:v>2008.1260273972603</c:v>
                </c:pt>
                <c:pt idx="122">
                  <c:v>2008.2027397260274</c:v>
                </c:pt>
                <c:pt idx="123">
                  <c:v>2008.2876712328766</c:v>
                </c:pt>
                <c:pt idx="124">
                  <c:v>2008.3698630136987</c:v>
                </c:pt>
                <c:pt idx="125">
                  <c:v>2008.4547945205479</c:v>
                </c:pt>
                <c:pt idx="126">
                  <c:v>2008.5369863013698</c:v>
                </c:pt>
                <c:pt idx="127">
                  <c:v>2008.6219178082192</c:v>
                </c:pt>
                <c:pt idx="128">
                  <c:v>2008.7068493150684</c:v>
                </c:pt>
                <c:pt idx="129">
                  <c:v>2008.7890410958903</c:v>
                </c:pt>
                <c:pt idx="130">
                  <c:v>2008.8739726027397</c:v>
                </c:pt>
                <c:pt idx="131">
                  <c:v>2008.9561643835616</c:v>
                </c:pt>
                <c:pt idx="132">
                  <c:v>2009.041095890411</c:v>
                </c:pt>
                <c:pt idx="133">
                  <c:v>2009.1260273972603</c:v>
                </c:pt>
                <c:pt idx="134">
                  <c:v>2009.2027397260274</c:v>
                </c:pt>
                <c:pt idx="135">
                  <c:v>2009.2876712328766</c:v>
                </c:pt>
                <c:pt idx="136">
                  <c:v>2009.3698630136987</c:v>
                </c:pt>
                <c:pt idx="137">
                  <c:v>2009.4547945205479</c:v>
                </c:pt>
                <c:pt idx="138">
                  <c:v>2009.5369863013698</c:v>
                </c:pt>
                <c:pt idx="139">
                  <c:v>2009.6219178082192</c:v>
                </c:pt>
                <c:pt idx="140">
                  <c:v>2009.7068493150684</c:v>
                </c:pt>
                <c:pt idx="141">
                  <c:v>2009.7890410958903</c:v>
                </c:pt>
                <c:pt idx="142">
                  <c:v>2009.8739726027397</c:v>
                </c:pt>
                <c:pt idx="143">
                  <c:v>2009.9561643835616</c:v>
                </c:pt>
                <c:pt idx="144">
                  <c:v>2010.041095890411</c:v>
                </c:pt>
                <c:pt idx="145">
                  <c:v>2010.1260273972603</c:v>
                </c:pt>
                <c:pt idx="146">
                  <c:v>2010.2027397260274</c:v>
                </c:pt>
                <c:pt idx="147">
                  <c:v>2010.2876712328766</c:v>
                </c:pt>
                <c:pt idx="148">
                  <c:v>2010.3698630136987</c:v>
                </c:pt>
                <c:pt idx="149">
                  <c:v>2010.4547945205479</c:v>
                </c:pt>
                <c:pt idx="150">
                  <c:v>2010.5369863013698</c:v>
                </c:pt>
                <c:pt idx="151">
                  <c:v>2010.6219178082192</c:v>
                </c:pt>
                <c:pt idx="152">
                  <c:v>2010.7068493150684</c:v>
                </c:pt>
                <c:pt idx="153">
                  <c:v>2010.7890410958903</c:v>
                </c:pt>
                <c:pt idx="154">
                  <c:v>2010.8739726027397</c:v>
                </c:pt>
                <c:pt idx="155">
                  <c:v>2010.9561643835616</c:v>
                </c:pt>
                <c:pt idx="156">
                  <c:v>2011.041095890411</c:v>
                </c:pt>
                <c:pt idx="157">
                  <c:v>2011.1260273972603</c:v>
                </c:pt>
                <c:pt idx="158">
                  <c:v>2011.2027397260274</c:v>
                </c:pt>
                <c:pt idx="159">
                  <c:v>2011.2876712328766</c:v>
                </c:pt>
                <c:pt idx="160">
                  <c:v>2011.3698630136987</c:v>
                </c:pt>
                <c:pt idx="161">
                  <c:v>2011.4547945205479</c:v>
                </c:pt>
                <c:pt idx="162">
                  <c:v>2011.5369863013698</c:v>
                </c:pt>
                <c:pt idx="163">
                  <c:v>2011.6219178082192</c:v>
                </c:pt>
                <c:pt idx="164">
                  <c:v>2011.7068493150684</c:v>
                </c:pt>
                <c:pt idx="165">
                  <c:v>2011.7890410958903</c:v>
                </c:pt>
                <c:pt idx="166">
                  <c:v>2011.8739726027397</c:v>
                </c:pt>
                <c:pt idx="167">
                  <c:v>2011.9561643835616</c:v>
                </c:pt>
                <c:pt idx="168">
                  <c:v>2012.041095890411</c:v>
                </c:pt>
                <c:pt idx="169">
                  <c:v>2012.1260273972603</c:v>
                </c:pt>
                <c:pt idx="170">
                  <c:v>2012.2027397260274</c:v>
                </c:pt>
                <c:pt idx="171">
                  <c:v>2012.2876712328766</c:v>
                </c:pt>
                <c:pt idx="172">
                  <c:v>2012.3698630136987</c:v>
                </c:pt>
                <c:pt idx="173">
                  <c:v>2012.4547945205479</c:v>
                </c:pt>
                <c:pt idx="174">
                  <c:v>2012.5369863013698</c:v>
                </c:pt>
                <c:pt idx="175">
                  <c:v>2012.6219178082192</c:v>
                </c:pt>
                <c:pt idx="176">
                  <c:v>2012.7068493150684</c:v>
                </c:pt>
                <c:pt idx="177">
                  <c:v>2012.7890410958903</c:v>
                </c:pt>
                <c:pt idx="178">
                  <c:v>2012.8739726027397</c:v>
                </c:pt>
                <c:pt idx="179">
                  <c:v>2012.9561643835616</c:v>
                </c:pt>
                <c:pt idx="180">
                  <c:v>2013.041095890411</c:v>
                </c:pt>
                <c:pt idx="181">
                  <c:v>2013.1260273972603</c:v>
                </c:pt>
                <c:pt idx="182">
                  <c:v>2013.2027397260274</c:v>
                </c:pt>
                <c:pt idx="183">
                  <c:v>2013.2876712328766</c:v>
                </c:pt>
                <c:pt idx="184">
                  <c:v>2013.3698630136987</c:v>
                </c:pt>
                <c:pt idx="185">
                  <c:v>2013.4547945205479</c:v>
                </c:pt>
                <c:pt idx="186">
                  <c:v>2013.5369863013698</c:v>
                </c:pt>
                <c:pt idx="187">
                  <c:v>2013.6219178082192</c:v>
                </c:pt>
                <c:pt idx="188">
                  <c:v>2013.7068493150684</c:v>
                </c:pt>
                <c:pt idx="189">
                  <c:v>2013.7890410958903</c:v>
                </c:pt>
                <c:pt idx="190">
                  <c:v>2013.8739726027397</c:v>
                </c:pt>
                <c:pt idx="191">
                  <c:v>2013.9561643835616</c:v>
                </c:pt>
                <c:pt idx="192">
                  <c:v>2014.041095890411</c:v>
                </c:pt>
                <c:pt idx="193">
                  <c:v>2014.1260273972603</c:v>
                </c:pt>
                <c:pt idx="194">
                  <c:v>2014.2027397260274</c:v>
                </c:pt>
                <c:pt idx="195">
                  <c:v>2014.2876712328766</c:v>
                </c:pt>
                <c:pt idx="196">
                  <c:v>2014.3698630136987</c:v>
                </c:pt>
                <c:pt idx="197">
                  <c:v>2014.4547945205479</c:v>
                </c:pt>
                <c:pt idx="198">
                  <c:v>2014.5369863013698</c:v>
                </c:pt>
                <c:pt idx="199">
                  <c:v>2014.6219178082192</c:v>
                </c:pt>
                <c:pt idx="200">
                  <c:v>2014.7068493150684</c:v>
                </c:pt>
                <c:pt idx="201">
                  <c:v>2014.7890410958903</c:v>
                </c:pt>
                <c:pt idx="202">
                  <c:v>2014.8739726027397</c:v>
                </c:pt>
                <c:pt idx="203">
                  <c:v>2014.9561643835616</c:v>
                </c:pt>
                <c:pt idx="204">
                  <c:v>2015.041095890411</c:v>
                </c:pt>
                <c:pt idx="205">
                  <c:v>2015.1260273972603</c:v>
                </c:pt>
                <c:pt idx="206">
                  <c:v>2015.2027397260274</c:v>
                </c:pt>
                <c:pt idx="207">
                  <c:v>2015.2876712328766</c:v>
                </c:pt>
                <c:pt idx="208">
                  <c:v>2015.3698630136987</c:v>
                </c:pt>
                <c:pt idx="209">
                  <c:v>2015.4547945205479</c:v>
                </c:pt>
                <c:pt idx="210">
                  <c:v>2015.5369863013698</c:v>
                </c:pt>
                <c:pt idx="211">
                  <c:v>2015.6219178082192</c:v>
                </c:pt>
                <c:pt idx="212">
                  <c:v>2015.7068493150684</c:v>
                </c:pt>
                <c:pt idx="213">
                  <c:v>2015.7890410958903</c:v>
                </c:pt>
                <c:pt idx="214">
                  <c:v>2015.8739726027397</c:v>
                </c:pt>
                <c:pt idx="215">
                  <c:v>2015.9561643835616</c:v>
                </c:pt>
                <c:pt idx="216">
                  <c:v>2016.041095890411</c:v>
                </c:pt>
                <c:pt idx="217">
                  <c:v>2016.1260273972603</c:v>
                </c:pt>
                <c:pt idx="218">
                  <c:v>2016.2027397260274</c:v>
                </c:pt>
                <c:pt idx="219">
                  <c:v>2016.2876712328766</c:v>
                </c:pt>
                <c:pt idx="220">
                  <c:v>2016.3698630136987</c:v>
                </c:pt>
                <c:pt idx="221">
                  <c:v>2016.4547945205479</c:v>
                </c:pt>
                <c:pt idx="222">
                  <c:v>2016.5369863013698</c:v>
                </c:pt>
                <c:pt idx="223">
                  <c:v>2016.6219178082192</c:v>
                </c:pt>
                <c:pt idx="224">
                  <c:v>2016.7068493150684</c:v>
                </c:pt>
                <c:pt idx="225">
                  <c:v>2016.7890410958903</c:v>
                </c:pt>
                <c:pt idx="226">
                  <c:v>2016.8739726027397</c:v>
                </c:pt>
                <c:pt idx="227">
                  <c:v>2016.9561643835616</c:v>
                </c:pt>
                <c:pt idx="228">
                  <c:v>2017.041095890411</c:v>
                </c:pt>
                <c:pt idx="229">
                  <c:v>2017.1260273972603</c:v>
                </c:pt>
                <c:pt idx="230">
                  <c:v>2017.2027397260274</c:v>
                </c:pt>
                <c:pt idx="231">
                  <c:v>2017.2876712328766</c:v>
                </c:pt>
                <c:pt idx="232">
                  <c:v>2017.3698630136987</c:v>
                </c:pt>
                <c:pt idx="233">
                  <c:v>2017.4547945205479</c:v>
                </c:pt>
                <c:pt idx="234">
                  <c:v>2017.5369863013698</c:v>
                </c:pt>
                <c:pt idx="235">
                  <c:v>2017.6219178082192</c:v>
                </c:pt>
                <c:pt idx="236">
                  <c:v>2017.7068493150684</c:v>
                </c:pt>
                <c:pt idx="237">
                  <c:v>2017.7890410958903</c:v>
                </c:pt>
                <c:pt idx="238">
                  <c:v>2017.8739726027397</c:v>
                </c:pt>
                <c:pt idx="239">
                  <c:v>2017.9561643835616</c:v>
                </c:pt>
                <c:pt idx="240">
                  <c:v>2018.041095890411</c:v>
                </c:pt>
                <c:pt idx="241">
                  <c:v>2018.1260273972603</c:v>
                </c:pt>
                <c:pt idx="242">
                  <c:v>2018.2027397260274</c:v>
                </c:pt>
                <c:pt idx="243">
                  <c:v>2018.2876712328766</c:v>
                </c:pt>
                <c:pt idx="244">
                  <c:v>2018.3698630136987</c:v>
                </c:pt>
                <c:pt idx="245">
                  <c:v>2018.4547945205479</c:v>
                </c:pt>
                <c:pt idx="246">
                  <c:v>2018.5369863013698</c:v>
                </c:pt>
                <c:pt idx="247">
                  <c:v>2018.6219178082192</c:v>
                </c:pt>
                <c:pt idx="248">
                  <c:v>2018.7068493150684</c:v>
                </c:pt>
                <c:pt idx="249">
                  <c:v>2018.7890410958903</c:v>
                </c:pt>
                <c:pt idx="250">
                  <c:v>2018.8739726027397</c:v>
                </c:pt>
                <c:pt idx="251">
                  <c:v>2018.9561643835616</c:v>
                </c:pt>
                <c:pt idx="252">
                  <c:v>2019.041095890411</c:v>
                </c:pt>
                <c:pt idx="253">
                  <c:v>2019.1260273972603</c:v>
                </c:pt>
                <c:pt idx="254">
                  <c:v>2019.2027397260274</c:v>
                </c:pt>
                <c:pt idx="255">
                  <c:v>2019.2876712328766</c:v>
                </c:pt>
                <c:pt idx="256">
                  <c:v>2019.3698630136987</c:v>
                </c:pt>
                <c:pt idx="257">
                  <c:v>2019.4547945205479</c:v>
                </c:pt>
                <c:pt idx="258">
                  <c:v>2019.5369863013698</c:v>
                </c:pt>
                <c:pt idx="259">
                  <c:v>2019.6219178082192</c:v>
                </c:pt>
                <c:pt idx="260">
                  <c:v>2019.7068493150684</c:v>
                </c:pt>
                <c:pt idx="261">
                  <c:v>2019.7890410958903</c:v>
                </c:pt>
                <c:pt idx="262">
                  <c:v>2019.8739726027397</c:v>
                </c:pt>
                <c:pt idx="263">
                  <c:v>2019.9561643835616</c:v>
                </c:pt>
                <c:pt idx="264">
                  <c:v>2020.041095890411</c:v>
                </c:pt>
                <c:pt idx="265">
                  <c:v>2020.1260273972603</c:v>
                </c:pt>
                <c:pt idx="266">
                  <c:v>2020.2027397260274</c:v>
                </c:pt>
                <c:pt idx="267">
                  <c:v>2020.2876712328766</c:v>
                </c:pt>
                <c:pt idx="268">
                  <c:v>2020.3698630136987</c:v>
                </c:pt>
                <c:pt idx="269">
                  <c:v>2020.4547945205479</c:v>
                </c:pt>
                <c:pt idx="270">
                  <c:v>2020.5369863013698</c:v>
                </c:pt>
                <c:pt idx="271">
                  <c:v>2020.6219178082192</c:v>
                </c:pt>
                <c:pt idx="272">
                  <c:v>2020.7068493150684</c:v>
                </c:pt>
                <c:pt idx="273">
                  <c:v>2020.7890410958903</c:v>
                </c:pt>
                <c:pt idx="274">
                  <c:v>2020.8739726027397</c:v>
                </c:pt>
                <c:pt idx="275">
                  <c:v>2020.9561643835616</c:v>
                </c:pt>
                <c:pt idx="276">
                  <c:v>2021.041095890411</c:v>
                </c:pt>
                <c:pt idx="277">
                  <c:v>2021.1260273972603</c:v>
                </c:pt>
                <c:pt idx="278">
                  <c:v>2021.2027397260274</c:v>
                </c:pt>
                <c:pt idx="279">
                  <c:v>2021.2876712328766</c:v>
                </c:pt>
                <c:pt idx="280">
                  <c:v>2021.3698630136987</c:v>
                </c:pt>
                <c:pt idx="281">
                  <c:v>2021.4547945205479</c:v>
                </c:pt>
                <c:pt idx="282">
                  <c:v>2021.5369863013698</c:v>
                </c:pt>
                <c:pt idx="283">
                  <c:v>2021.6219178082192</c:v>
                </c:pt>
                <c:pt idx="284">
                  <c:v>2021.7068493150684</c:v>
                </c:pt>
                <c:pt idx="285">
                  <c:v>2021.7890410958903</c:v>
                </c:pt>
                <c:pt idx="286">
                  <c:v>2021.8739726027397</c:v>
                </c:pt>
                <c:pt idx="287">
                  <c:v>2021.9561643835616</c:v>
                </c:pt>
              </c:numCache>
            </c:numRef>
          </c:xVal>
          <c:yVal>
            <c:numRef>
              <c:f>Sheet2!$H$2:$H$289</c:f>
              <c:numCache>
                <c:formatCode>General</c:formatCode>
                <c:ptCount val="288"/>
                <c:pt idx="6">
                  <c:v>4281.148910142595</c:v>
                </c:pt>
                <c:pt idx="13">
                  <c:v>3564.2375594877822</c:v>
                </c:pt>
                <c:pt idx="16">
                  <c:v>4659.036768408364</c:v>
                </c:pt>
                <c:pt idx="19">
                  <c:v>4406.6781165973425</c:v>
                </c:pt>
                <c:pt idx="22">
                  <c:v>4429.6811576143073</c:v>
                </c:pt>
                <c:pt idx="30">
                  <c:v>4691.7845760634027</c:v>
                </c:pt>
                <c:pt idx="37">
                  <c:v>4026.1299723179413</c:v>
                </c:pt>
                <c:pt idx="40">
                  <c:v>5633.9158985406875</c:v>
                </c:pt>
                <c:pt idx="43">
                  <c:v>4893.2053691765668</c:v>
                </c:pt>
                <c:pt idx="46">
                  <c:v>5134.7053243342434</c:v>
                </c:pt>
                <c:pt idx="49">
                  <c:v>4135.3037174780802</c:v>
                </c:pt>
                <c:pt idx="52">
                  <c:v>4762.54660968401</c:v>
                </c:pt>
                <c:pt idx="55">
                  <c:v>4935.7446627692225</c:v>
                </c:pt>
                <c:pt idx="58">
                  <c:v>4622.2816581985453</c:v>
                </c:pt>
                <c:pt idx="61">
                  <c:v>4019.7257930192773</c:v>
                </c:pt>
                <c:pt idx="64">
                  <c:v>5041.0028831943137</c:v>
                </c:pt>
                <c:pt idx="67">
                  <c:v>5253.7375940647835</c:v>
                </c:pt>
                <c:pt idx="70">
                  <c:v>4743.6661606376356</c:v>
                </c:pt>
                <c:pt idx="73">
                  <c:v>4204.9896417985592</c:v>
                </c:pt>
                <c:pt idx="76">
                  <c:v>5433.8505290022886</c:v>
                </c:pt>
                <c:pt idx="79">
                  <c:v>5250.3505432397469</c:v>
                </c:pt>
                <c:pt idx="82">
                  <c:v>4754.792336255291</c:v>
                </c:pt>
                <c:pt idx="85">
                  <c:v>4153.2793416384075</c:v>
                </c:pt>
                <c:pt idx="88">
                  <c:v>5247.70940398729</c:v>
                </c:pt>
                <c:pt idx="91">
                  <c:v>5088.7727432781703</c:v>
                </c:pt>
                <c:pt idx="94">
                  <c:v>4806.2310678779986</c:v>
                </c:pt>
                <c:pt idx="96">
                  <c:v>4713.1566966011324</c:v>
                </c:pt>
                <c:pt idx="97">
                  <c:v>3885.2556877607776</c:v>
                </c:pt>
                <c:pt idx="98">
                  <c:v>4123.3177088297225</c:v>
                </c:pt>
                <c:pt idx="99">
                  <c:v>4568.3321405569941</c:v>
                </c:pt>
                <c:pt idx="100">
                  <c:v>5013.8128474952109</c:v>
                </c:pt>
                <c:pt idx="101">
                  <c:v>5828.404354066849</c:v>
                </c:pt>
                <c:pt idx="102">
                  <c:v>5174.0433496826518</c:v>
                </c:pt>
                <c:pt idx="103">
                  <c:v>4956.2635570820757</c:v>
                </c:pt>
                <c:pt idx="104">
                  <c:v>4812.9735134338962</c:v>
                </c:pt>
                <c:pt idx="105">
                  <c:v>4804.4381900469189</c:v>
                </c:pt>
                <c:pt idx="106">
                  <c:v>4708.1598031485828</c:v>
                </c:pt>
                <c:pt idx="107">
                  <c:v>4308.7331630857752</c:v>
                </c:pt>
                <c:pt idx="108">
                  <c:v>4426.0078729227589</c:v>
                </c:pt>
                <c:pt idx="109">
                  <c:v>3663.1201085075168</c:v>
                </c:pt>
                <c:pt idx="110">
                  <c:v>4135.9891489304291</c:v>
                </c:pt>
                <c:pt idx="111">
                  <c:v>4609.1135390886166</c:v>
                </c:pt>
                <c:pt idx="112">
                  <c:v>4858.9811933895489</c:v>
                </c:pt>
                <c:pt idx="113">
                  <c:v>4756.6244865459958</c:v>
                </c:pt>
                <c:pt idx="114">
                  <c:v>5013.5798821259177</c:v>
                </c:pt>
                <c:pt idx="115">
                  <c:v>4562.2336490532434</c:v>
                </c:pt>
                <c:pt idx="116">
                  <c:v>4133.5768937793382</c:v>
                </c:pt>
                <c:pt idx="117">
                  <c:v>4401.6361058435496</c:v>
                </c:pt>
                <c:pt idx="118">
                  <c:v>4458.705460649805</c:v>
                </c:pt>
                <c:pt idx="119">
                  <c:v>4131.478010366488</c:v>
                </c:pt>
                <c:pt idx="120">
                  <c:v>4101.8340125366194</c:v>
                </c:pt>
                <c:pt idx="121">
                  <c:v>3682.7329415033469</c:v>
                </c:pt>
                <c:pt idx="122">
                  <c:v>3801.2108098871581</c:v>
                </c:pt>
                <c:pt idx="123">
                  <c:v>4306.2349032725933</c:v>
                </c:pt>
                <c:pt idx="124">
                  <c:v>4483.039668412317</c:v>
                </c:pt>
                <c:pt idx="125">
                  <c:v>4692.151885962272</c:v>
                </c:pt>
                <c:pt idx="126">
                  <c:v>4724.1497836729905</c:v>
                </c:pt>
                <c:pt idx="127">
                  <c:v>4219.653704799417</c:v>
                </c:pt>
                <c:pt idx="128">
                  <c:v>4671.4837574204494</c:v>
                </c:pt>
                <c:pt idx="129">
                  <c:v>4047.5725244031901</c:v>
                </c:pt>
                <c:pt idx="130">
                  <c:v>3494.2775441643948</c:v>
                </c:pt>
                <c:pt idx="131">
                  <c:v>4539.6738215330597</c:v>
                </c:pt>
                <c:pt idx="132">
                  <c:v>3400.7661200265793</c:v>
                </c:pt>
                <c:pt idx="133">
                  <c:v>3467.918905188134</c:v>
                </c:pt>
                <c:pt idx="134">
                  <c:v>3765.1049840474789</c:v>
                </c:pt>
                <c:pt idx="135">
                  <c:v>4118.9253411674426</c:v>
                </c:pt>
                <c:pt idx="136">
                  <c:v>4205.2951507328962</c:v>
                </c:pt>
                <c:pt idx="137">
                  <c:v>4977.3475355197834</c:v>
                </c:pt>
                <c:pt idx="138">
                  <c:v>4477.0560241895309</c:v>
                </c:pt>
                <c:pt idx="139">
                  <c:v>4096.2244647440148</c:v>
                </c:pt>
                <c:pt idx="140">
                  <c:v>4139.2748867547434</c:v>
                </c:pt>
                <c:pt idx="141">
                  <c:v>3907.2516386179027</c:v>
                </c:pt>
                <c:pt idx="142">
                  <c:v>3898.0910428871675</c:v>
                </c:pt>
                <c:pt idx="143">
                  <c:v>4043.840342891915</c:v>
                </c:pt>
                <c:pt idx="144">
                  <c:v>3397.7065792121957</c:v>
                </c:pt>
                <c:pt idx="145">
                  <c:v>3158.6929783370706</c:v>
                </c:pt>
                <c:pt idx="146">
                  <c:v>4125.4813156597193</c:v>
                </c:pt>
                <c:pt idx="147">
                  <c:v>4461.8883672762959</c:v>
                </c:pt>
                <c:pt idx="148">
                  <c:v>3881.7300459650914</c:v>
                </c:pt>
                <c:pt idx="149">
                  <c:v>4654.7789802521474</c:v>
                </c:pt>
                <c:pt idx="150">
                  <c:v>4253.7344124134261</c:v>
                </c:pt>
                <c:pt idx="151">
                  <c:v>4290.1942892326297</c:v>
                </c:pt>
                <c:pt idx="152">
                  <c:v>3938.6617347099327</c:v>
                </c:pt>
                <c:pt idx="153">
                  <c:v>3722.5499039475494</c:v>
                </c:pt>
                <c:pt idx="154">
                  <c:v>4182.5375203471822</c:v>
                </c:pt>
                <c:pt idx="155">
                  <c:v>3633.7330004880832</c:v>
                </c:pt>
                <c:pt idx="156">
                  <c:v>3449.818364992369</c:v>
                </c:pt>
                <c:pt idx="157">
                  <c:v>3473.9598173797144</c:v>
                </c:pt>
                <c:pt idx="158">
                  <c:v>3906.4810139928909</c:v>
                </c:pt>
                <c:pt idx="159">
                  <c:v>4009.6518352893986</c:v>
                </c:pt>
                <c:pt idx="160">
                  <c:v>4395.0870344670575</c:v>
                </c:pt>
                <c:pt idx="161">
                  <c:v>4695.8707649757998</c:v>
                </c:pt>
                <c:pt idx="162">
                  <c:v>3978.4791902563343</c:v>
                </c:pt>
                <c:pt idx="163">
                  <c:v>4338.4542905748795</c:v>
                </c:pt>
                <c:pt idx="164">
                  <c:v>4273.0104014199806</c:v>
                </c:pt>
                <c:pt idx="165">
                  <c:v>3772.234688477351</c:v>
                </c:pt>
                <c:pt idx="166">
                  <c:v>3965.293990523483</c:v>
                </c:pt>
                <c:pt idx="167">
                  <c:v>3789.0309313946577</c:v>
                </c:pt>
                <c:pt idx="168">
                  <c:v>3657.9263375736264</c:v>
                </c:pt>
                <c:pt idx="169">
                  <c:v>3075.0916477158457</c:v>
                </c:pt>
                <c:pt idx="170">
                  <c:v>3471.6404115833807</c:v>
                </c:pt>
                <c:pt idx="171">
                  <c:v>3923.0569762225209</c:v>
                </c:pt>
                <c:pt idx="172">
                  <c:v>4214.1954239569313</c:v>
                </c:pt>
                <c:pt idx="173">
                  <c:v>4233.8083325856142</c:v>
                </c:pt>
                <c:pt idx="174">
                  <c:v>4357.0806871300601</c:v>
                </c:pt>
                <c:pt idx="175">
                  <c:v>4066.3929608243243</c:v>
                </c:pt>
                <c:pt idx="176">
                  <c:v>3724.782473455959</c:v>
                </c:pt>
                <c:pt idx="177">
                  <c:v>3375.4646058553672</c:v>
                </c:pt>
                <c:pt idx="178">
                  <c:v>4558.7438791685363</c:v>
                </c:pt>
                <c:pt idx="179">
                  <c:v>3830.5802399455852</c:v>
                </c:pt>
                <c:pt idx="180">
                  <c:v>3391.9796674750082</c:v>
                </c:pt>
                <c:pt idx="181">
                  <c:v>2957.2977022328673</c:v>
                </c:pt>
                <c:pt idx="182">
                  <c:v>3180.6964838884141</c:v>
                </c:pt>
                <c:pt idx="183">
                  <c:v>4142.3657328285553</c:v>
                </c:pt>
                <c:pt idx="184">
                  <c:v>3995.2266131649194</c:v>
                </c:pt>
                <c:pt idx="185">
                  <c:v>4014.5392377861908</c:v>
                </c:pt>
                <c:pt idx="186">
                  <c:v>4208.2713348104471</c:v>
                </c:pt>
                <c:pt idx="187">
                  <c:v>3871.2092646417414</c:v>
                </c:pt>
                <c:pt idx="188">
                  <c:v>3810.712471606274</c:v>
                </c:pt>
                <c:pt idx="189">
                  <c:v>3506.9916279069771</c:v>
                </c:pt>
                <c:pt idx="190">
                  <c:v>3211.9818222462595</c:v>
                </c:pt>
                <c:pt idx="191">
                  <c:v>4230.6010474711702</c:v>
                </c:pt>
                <c:pt idx="192">
                  <c:v>3204.2248324506331</c:v>
                </c:pt>
                <c:pt idx="193">
                  <c:v>3082.9490565291935</c:v>
                </c:pt>
                <c:pt idx="194">
                  <c:v>3122.7122747553003</c:v>
                </c:pt>
                <c:pt idx="195">
                  <c:v>3863.8677065679794</c:v>
                </c:pt>
                <c:pt idx="196">
                  <c:v>4007.8345604109322</c:v>
                </c:pt>
                <c:pt idx="197">
                  <c:v>4085.751380578517</c:v>
                </c:pt>
                <c:pt idx="198">
                  <c:v>4051.1627206424619</c:v>
                </c:pt>
                <c:pt idx="199">
                  <c:v>3749.2028253838271</c:v>
                </c:pt>
                <c:pt idx="200">
                  <c:v>3947.1028718338926</c:v>
                </c:pt>
                <c:pt idx="201">
                  <c:v>3590.7744256127671</c:v>
                </c:pt>
                <c:pt idx="202">
                  <c:v>3226.8524077981069</c:v>
                </c:pt>
                <c:pt idx="203">
                  <c:v>4001.3864954150549</c:v>
                </c:pt>
                <c:pt idx="204">
                  <c:v>3190.5201511978189</c:v>
                </c:pt>
                <c:pt idx="205">
                  <c:v>2827.1454978021889</c:v>
                </c:pt>
                <c:pt idx="206">
                  <c:v>3373.8829018592173</c:v>
                </c:pt>
                <c:pt idx="207">
                  <c:v>3837.7047591251207</c:v>
                </c:pt>
                <c:pt idx="208">
                  <c:v>3825.7694196161751</c:v>
                </c:pt>
                <c:pt idx="209">
                  <c:v>4545.1181924581588</c:v>
                </c:pt>
                <c:pt idx="210">
                  <c:v>4080.2421630109698</c:v>
                </c:pt>
                <c:pt idx="211">
                  <c:v>3815.987586007383</c:v>
                </c:pt>
                <c:pt idx="212">
                  <c:v>3853.0218601949882</c:v>
                </c:pt>
                <c:pt idx="213">
                  <c:v>3673.3893834571963</c:v>
                </c:pt>
                <c:pt idx="214">
                  <c:v>3766.6577162213553</c:v>
                </c:pt>
                <c:pt idx="215">
                  <c:v>4042.163992403021</c:v>
                </c:pt>
                <c:pt idx="216">
                  <c:v>3221.6922109390994</c:v>
                </c:pt>
                <c:pt idx="217">
                  <c:v>2756.3270579083573</c:v>
                </c:pt>
                <c:pt idx="218">
                  <c:v>3406.8464546320643</c:v>
                </c:pt>
                <c:pt idx="219">
                  <c:v>3875.1999499879435</c:v>
                </c:pt>
                <c:pt idx="220">
                  <c:v>3863.14799967619</c:v>
                </c:pt>
                <c:pt idx="221">
                  <c:v>4589.5249628630709</c:v>
                </c:pt>
                <c:pt idx="222">
                  <c:v>4120.1069958397229</c:v>
                </c:pt>
                <c:pt idx="223">
                  <c:v>3853.2705954747726</c:v>
                </c:pt>
                <c:pt idx="224">
                  <c:v>3890.6667023895648</c:v>
                </c:pt>
                <c:pt idx="225">
                  <c:v>3709.2791781889814</c:v>
                </c:pt>
                <c:pt idx="226">
                  <c:v>3803.4587623802167</c:v>
                </c:pt>
                <c:pt idx="227">
                  <c:v>4081.6567934147724</c:v>
                </c:pt>
                <c:pt idx="228">
                  <c:v>3487.1947131423958</c:v>
                </c:pt>
                <c:pt idx="229">
                  <c:v>3030.8265028171995</c:v>
                </c:pt>
                <c:pt idx="230">
                  <c:v>3060.0364338774343</c:v>
                </c:pt>
                <c:pt idx="231">
                  <c:v>3628.170190065935</c:v>
                </c:pt>
                <c:pt idx="232">
                  <c:v>3851.3804443349545</c:v>
                </c:pt>
                <c:pt idx="233">
                  <c:v>4493.8954630447306</c:v>
                </c:pt>
                <c:pt idx="234">
                  <c:v>3812.3820563220506</c:v>
                </c:pt>
                <c:pt idx="235">
                  <c:v>3832.2030592848273</c:v>
                </c:pt>
                <c:pt idx="236">
                  <c:v>3643.3313183828986</c:v>
                </c:pt>
                <c:pt idx="237">
                  <c:v>3684.1782256158699</c:v>
                </c:pt>
                <c:pt idx="238">
                  <c:v>3747.5518407498157</c:v>
                </c:pt>
                <c:pt idx="239">
                  <c:v>3165.2618907285932</c:v>
                </c:pt>
                <c:pt idx="240">
                  <c:v>3428.7960271350325</c:v>
                </c:pt>
                <c:pt idx="241">
                  <c:v>3426.508017038062</c:v>
                </c:pt>
                <c:pt idx="242">
                  <c:v>3265.7534264216447</c:v>
                </c:pt>
                <c:pt idx="243">
                  <c:v>3983.2831371896705</c:v>
                </c:pt>
                <c:pt idx="244">
                  <c:v>4219.4629924999026</c:v>
                </c:pt>
                <c:pt idx="245">
                  <c:v>4289.5394629960774</c:v>
                </c:pt>
                <c:pt idx="246">
                  <c:v>4338.132222247561</c:v>
                </c:pt>
                <c:pt idx="247">
                  <c:v>4007.0944507865647</c:v>
                </c:pt>
                <c:pt idx="248">
                  <c:v>3715.6773208023174</c:v>
                </c:pt>
                <c:pt idx="249">
                  <c:v>4082.4134671751694</c:v>
                </c:pt>
                <c:pt idx="250">
                  <c:v>4258.7252852053616</c:v>
                </c:pt>
                <c:pt idx="251">
                  <c:v>3783.8877467110779</c:v>
                </c:pt>
                <c:pt idx="252">
                  <c:v>3547.5429511574253</c:v>
                </c:pt>
                <c:pt idx="253">
                  <c:v>3331.2542062549487</c:v>
                </c:pt>
                <c:pt idx="254">
                  <c:v>3309.4431248350488</c:v>
                </c:pt>
                <c:pt idx="255">
                  <c:v>4534.4982405208066</c:v>
                </c:pt>
                <c:pt idx="256">
                  <c:v>4386.6925267540164</c:v>
                </c:pt>
                <c:pt idx="257">
                  <c:v>4236.5395223013984</c:v>
                </c:pt>
                <c:pt idx="258">
                  <c:v>4537.8789833048131</c:v>
                </c:pt>
                <c:pt idx="259">
                  <c:v>4184.9253782170799</c:v>
                </c:pt>
                <c:pt idx="260">
                  <c:v>4057.6649401777076</c:v>
                </c:pt>
                <c:pt idx="261">
                  <c:v>4044.8633885015197</c:v>
                </c:pt>
                <c:pt idx="262">
                  <c:v>3598.6449590921088</c:v>
                </c:pt>
                <c:pt idx="263">
                  <c:v>4620.5938029440058</c:v>
                </c:pt>
                <c:pt idx="264">
                  <c:v>3702.1181029365384</c:v>
                </c:pt>
                <c:pt idx="265">
                  <c:v>3393.6813469355789</c:v>
                </c:pt>
                <c:pt idx="266">
                  <c:v>4195.7492776262179</c:v>
                </c:pt>
                <c:pt idx="267">
                  <c:v>4606.2460084932682</c:v>
                </c:pt>
                <c:pt idx="268">
                  <c:v>4904.1427247057673</c:v>
                </c:pt>
                <c:pt idx="269">
                  <c:v>5440.5695866390133</c:v>
                </c:pt>
                <c:pt idx="270">
                  <c:v>4827.4191849308745</c:v>
                </c:pt>
                <c:pt idx="271">
                  <c:v>4744.0111417063208</c:v>
                </c:pt>
                <c:pt idx="272">
                  <c:v>4738.366878449704</c:v>
                </c:pt>
                <c:pt idx="273">
                  <c:v>4509.6822935858727</c:v>
                </c:pt>
                <c:pt idx="274">
                  <c:v>4838.5342309422704</c:v>
                </c:pt>
                <c:pt idx="275">
                  <c:v>4708.4046503774607</c:v>
                </c:pt>
                <c:pt idx="276">
                  <c:v>3949.1508021208788</c:v>
                </c:pt>
                <c:pt idx="277">
                  <c:v>3529.4710012887795</c:v>
                </c:pt>
                <c:pt idx="278">
                  <c:v>4519.5772991554204</c:v>
                </c:pt>
                <c:pt idx="279">
                  <c:v>4987.5595687464538</c:v>
                </c:pt>
                <c:pt idx="280">
                  <c:v>4464.6526751466808</c:v>
                </c:pt>
                <c:pt idx="281">
                  <c:v>5282.5873239089133</c:v>
                </c:pt>
                <c:pt idx="282">
                  <c:v>4924.6999962064629</c:v>
                </c:pt>
                <c:pt idx="283">
                  <c:v>4790.3584415088308</c:v>
                </c:pt>
                <c:pt idx="284">
                  <c:v>4672.8483622398207</c:v>
                </c:pt>
                <c:pt idx="285">
                  <c:v>4164.5761518093977</c:v>
                </c:pt>
                <c:pt idx="286">
                  <c:v>4840.6131958322021</c:v>
                </c:pt>
                <c:pt idx="287">
                  <c:v>4276.410220903239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4-4AE2-9700-1D65CBD18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0490032"/>
        <c:axId val="616145328"/>
      </c:scatterChart>
      <c:valAx>
        <c:axId val="440490032"/>
        <c:scaling>
          <c:orientation val="minMax"/>
          <c:max val="2021"/>
          <c:min val="1999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6145328"/>
        <c:crosses val="autoZero"/>
        <c:crossBetween val="midCat"/>
      </c:valAx>
      <c:valAx>
        <c:axId val="616145328"/>
        <c:scaling>
          <c:orientation val="minMax"/>
          <c:max val="6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g/HH/d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490032"/>
        <c:crosses val="autoZero"/>
        <c:crossBetween val="midCat"/>
        <c:majorUnit val="2000"/>
        <c:minorUnit val="500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Sheet2!$C$14:$C$289</c:f>
              <c:numCache>
                <c:formatCode>General</c:formatCode>
                <c:ptCount val="276"/>
                <c:pt idx="0">
                  <c:v>1999.041095890411</c:v>
                </c:pt>
                <c:pt idx="1">
                  <c:v>1999.1260273972603</c:v>
                </c:pt>
                <c:pt idx="2">
                  <c:v>1999.2027397260274</c:v>
                </c:pt>
                <c:pt idx="3">
                  <c:v>1999.2876712328766</c:v>
                </c:pt>
                <c:pt idx="4">
                  <c:v>1999.3698630136987</c:v>
                </c:pt>
                <c:pt idx="5">
                  <c:v>1999.4547945205479</c:v>
                </c:pt>
                <c:pt idx="6">
                  <c:v>1999.5369863013698</c:v>
                </c:pt>
                <c:pt idx="7">
                  <c:v>1999.6219178082192</c:v>
                </c:pt>
                <c:pt idx="8">
                  <c:v>1999.7068493150684</c:v>
                </c:pt>
                <c:pt idx="9">
                  <c:v>1999.7890410958903</c:v>
                </c:pt>
                <c:pt idx="10">
                  <c:v>1999.8739726027397</c:v>
                </c:pt>
                <c:pt idx="11">
                  <c:v>1999.9561643835616</c:v>
                </c:pt>
                <c:pt idx="12">
                  <c:v>2000.041095890411</c:v>
                </c:pt>
                <c:pt idx="13">
                  <c:v>2000.1260273972603</c:v>
                </c:pt>
                <c:pt idx="14">
                  <c:v>2000.2027397260274</c:v>
                </c:pt>
                <c:pt idx="15">
                  <c:v>2000.2876712328766</c:v>
                </c:pt>
                <c:pt idx="16">
                  <c:v>2000.3698630136987</c:v>
                </c:pt>
                <c:pt idx="17">
                  <c:v>2000.4547945205479</c:v>
                </c:pt>
                <c:pt idx="18">
                  <c:v>2000.5369863013698</c:v>
                </c:pt>
                <c:pt idx="19">
                  <c:v>2000.6219178082192</c:v>
                </c:pt>
                <c:pt idx="20">
                  <c:v>2000.7068493150684</c:v>
                </c:pt>
                <c:pt idx="21">
                  <c:v>2000.7890410958903</c:v>
                </c:pt>
                <c:pt idx="22">
                  <c:v>2000.8739726027397</c:v>
                </c:pt>
                <c:pt idx="23">
                  <c:v>2000.9561643835616</c:v>
                </c:pt>
                <c:pt idx="24">
                  <c:v>2001.041095890411</c:v>
                </c:pt>
                <c:pt idx="25">
                  <c:v>2001.1260273972603</c:v>
                </c:pt>
                <c:pt idx="26">
                  <c:v>2001.2027397260274</c:v>
                </c:pt>
                <c:pt idx="27">
                  <c:v>2001.2876712328766</c:v>
                </c:pt>
                <c:pt idx="28">
                  <c:v>2001.3698630136987</c:v>
                </c:pt>
                <c:pt idx="29">
                  <c:v>2001.4547945205479</c:v>
                </c:pt>
                <c:pt idx="30">
                  <c:v>2001.5369863013698</c:v>
                </c:pt>
                <c:pt idx="31">
                  <c:v>2001.6219178082192</c:v>
                </c:pt>
                <c:pt idx="32">
                  <c:v>2001.7068493150684</c:v>
                </c:pt>
                <c:pt idx="33">
                  <c:v>2001.7890410958903</c:v>
                </c:pt>
                <c:pt idx="34">
                  <c:v>2001.8739726027397</c:v>
                </c:pt>
                <c:pt idx="35">
                  <c:v>2001.9561643835616</c:v>
                </c:pt>
                <c:pt idx="36">
                  <c:v>2002.041095890411</c:v>
                </c:pt>
                <c:pt idx="37">
                  <c:v>2002.1260273972603</c:v>
                </c:pt>
                <c:pt idx="38">
                  <c:v>2002.2027397260274</c:v>
                </c:pt>
                <c:pt idx="39">
                  <c:v>2002.2876712328766</c:v>
                </c:pt>
                <c:pt idx="40">
                  <c:v>2002.3698630136987</c:v>
                </c:pt>
                <c:pt idx="41">
                  <c:v>2002.4547945205479</c:v>
                </c:pt>
                <c:pt idx="42">
                  <c:v>2002.5369863013698</c:v>
                </c:pt>
                <c:pt idx="43">
                  <c:v>2002.6219178082192</c:v>
                </c:pt>
                <c:pt idx="44">
                  <c:v>2002.7068493150684</c:v>
                </c:pt>
                <c:pt idx="45">
                  <c:v>2002.7890410958903</c:v>
                </c:pt>
                <c:pt idx="46">
                  <c:v>2002.8739726027397</c:v>
                </c:pt>
                <c:pt idx="47">
                  <c:v>2002.9561643835616</c:v>
                </c:pt>
                <c:pt idx="48">
                  <c:v>2003.041095890411</c:v>
                </c:pt>
                <c:pt idx="49">
                  <c:v>2003.1260273972603</c:v>
                </c:pt>
                <c:pt idx="50">
                  <c:v>2003.2027397260274</c:v>
                </c:pt>
                <c:pt idx="51">
                  <c:v>2003.2876712328766</c:v>
                </c:pt>
                <c:pt idx="52">
                  <c:v>2003.3698630136987</c:v>
                </c:pt>
                <c:pt idx="53">
                  <c:v>2003.4547945205479</c:v>
                </c:pt>
                <c:pt idx="54">
                  <c:v>2003.5369863013698</c:v>
                </c:pt>
                <c:pt idx="55">
                  <c:v>2003.6219178082192</c:v>
                </c:pt>
                <c:pt idx="56">
                  <c:v>2003.7068493150684</c:v>
                </c:pt>
                <c:pt idx="57">
                  <c:v>2003.7890410958903</c:v>
                </c:pt>
                <c:pt idx="58">
                  <c:v>2003.8739726027397</c:v>
                </c:pt>
                <c:pt idx="59">
                  <c:v>2003.9561643835616</c:v>
                </c:pt>
                <c:pt idx="60">
                  <c:v>2004.041095890411</c:v>
                </c:pt>
                <c:pt idx="61">
                  <c:v>2004.1260273972603</c:v>
                </c:pt>
                <c:pt idx="62">
                  <c:v>2004.2027397260274</c:v>
                </c:pt>
                <c:pt idx="63">
                  <c:v>2004.2876712328766</c:v>
                </c:pt>
                <c:pt idx="64">
                  <c:v>2004.3698630136987</c:v>
                </c:pt>
                <c:pt idx="65">
                  <c:v>2004.4547945205479</c:v>
                </c:pt>
                <c:pt idx="66">
                  <c:v>2004.5369863013698</c:v>
                </c:pt>
                <c:pt idx="67">
                  <c:v>2004.6219178082192</c:v>
                </c:pt>
                <c:pt idx="68">
                  <c:v>2004.7068493150684</c:v>
                </c:pt>
                <c:pt idx="69">
                  <c:v>2004.7890410958903</c:v>
                </c:pt>
                <c:pt idx="70">
                  <c:v>2004.8739726027397</c:v>
                </c:pt>
                <c:pt idx="71">
                  <c:v>2004.9561643835616</c:v>
                </c:pt>
                <c:pt idx="72">
                  <c:v>2005.041095890411</c:v>
                </c:pt>
                <c:pt idx="73">
                  <c:v>2005.1260273972603</c:v>
                </c:pt>
                <c:pt idx="74">
                  <c:v>2005.2027397260274</c:v>
                </c:pt>
                <c:pt idx="75">
                  <c:v>2005.2876712328766</c:v>
                </c:pt>
                <c:pt idx="76">
                  <c:v>2005.3698630136987</c:v>
                </c:pt>
                <c:pt idx="77">
                  <c:v>2005.4547945205479</c:v>
                </c:pt>
                <c:pt idx="78">
                  <c:v>2005.5369863013698</c:v>
                </c:pt>
                <c:pt idx="79">
                  <c:v>2005.6219178082192</c:v>
                </c:pt>
                <c:pt idx="80">
                  <c:v>2005.7068493150684</c:v>
                </c:pt>
                <c:pt idx="81">
                  <c:v>2005.7890410958903</c:v>
                </c:pt>
                <c:pt idx="82">
                  <c:v>2005.8739726027397</c:v>
                </c:pt>
                <c:pt idx="83">
                  <c:v>2005.9561643835616</c:v>
                </c:pt>
                <c:pt idx="84">
                  <c:v>2006.041095890411</c:v>
                </c:pt>
                <c:pt idx="85">
                  <c:v>2006.1260273972603</c:v>
                </c:pt>
                <c:pt idx="86">
                  <c:v>2006.2027397260274</c:v>
                </c:pt>
                <c:pt idx="87">
                  <c:v>2006.2876712328766</c:v>
                </c:pt>
                <c:pt idx="88">
                  <c:v>2006.3698630136987</c:v>
                </c:pt>
                <c:pt idx="89">
                  <c:v>2006.4547945205479</c:v>
                </c:pt>
                <c:pt idx="90">
                  <c:v>2006.5369863013698</c:v>
                </c:pt>
                <c:pt idx="91">
                  <c:v>2006.6219178082192</c:v>
                </c:pt>
                <c:pt idx="92">
                  <c:v>2006.7068493150684</c:v>
                </c:pt>
                <c:pt idx="93">
                  <c:v>2006.7890410958903</c:v>
                </c:pt>
                <c:pt idx="94">
                  <c:v>2006.8739726027397</c:v>
                </c:pt>
                <c:pt idx="95">
                  <c:v>2006.9561643835616</c:v>
                </c:pt>
                <c:pt idx="96">
                  <c:v>2007.041095890411</c:v>
                </c:pt>
                <c:pt idx="97">
                  <c:v>2007.1260273972603</c:v>
                </c:pt>
                <c:pt idx="98">
                  <c:v>2007.2027397260274</c:v>
                </c:pt>
                <c:pt idx="99">
                  <c:v>2007.2876712328766</c:v>
                </c:pt>
                <c:pt idx="100">
                  <c:v>2007.3698630136987</c:v>
                </c:pt>
                <c:pt idx="101">
                  <c:v>2007.4547945205479</c:v>
                </c:pt>
                <c:pt idx="102">
                  <c:v>2007.5369863013698</c:v>
                </c:pt>
                <c:pt idx="103">
                  <c:v>2007.6219178082192</c:v>
                </c:pt>
                <c:pt idx="104">
                  <c:v>2007.7068493150684</c:v>
                </c:pt>
                <c:pt idx="105">
                  <c:v>2007.7890410958903</c:v>
                </c:pt>
                <c:pt idx="106">
                  <c:v>2007.8739726027397</c:v>
                </c:pt>
                <c:pt idx="107">
                  <c:v>2007.9561643835616</c:v>
                </c:pt>
                <c:pt idx="108">
                  <c:v>2008.041095890411</c:v>
                </c:pt>
                <c:pt idx="109">
                  <c:v>2008.1260273972603</c:v>
                </c:pt>
                <c:pt idx="110">
                  <c:v>2008.2027397260274</c:v>
                </c:pt>
                <c:pt idx="111">
                  <c:v>2008.2876712328766</c:v>
                </c:pt>
                <c:pt idx="112">
                  <c:v>2008.3698630136987</c:v>
                </c:pt>
                <c:pt idx="113">
                  <c:v>2008.4547945205479</c:v>
                </c:pt>
                <c:pt idx="114">
                  <c:v>2008.5369863013698</c:v>
                </c:pt>
                <c:pt idx="115">
                  <c:v>2008.6219178082192</c:v>
                </c:pt>
                <c:pt idx="116">
                  <c:v>2008.7068493150684</c:v>
                </c:pt>
                <c:pt idx="117">
                  <c:v>2008.7890410958903</c:v>
                </c:pt>
                <c:pt idx="118">
                  <c:v>2008.8739726027397</c:v>
                </c:pt>
                <c:pt idx="119">
                  <c:v>2008.9561643835616</c:v>
                </c:pt>
                <c:pt idx="120">
                  <c:v>2009.041095890411</c:v>
                </c:pt>
                <c:pt idx="121">
                  <c:v>2009.1260273972603</c:v>
                </c:pt>
                <c:pt idx="122">
                  <c:v>2009.2027397260274</c:v>
                </c:pt>
                <c:pt idx="123">
                  <c:v>2009.2876712328766</c:v>
                </c:pt>
                <c:pt idx="124">
                  <c:v>2009.3698630136987</c:v>
                </c:pt>
                <c:pt idx="125">
                  <c:v>2009.4547945205479</c:v>
                </c:pt>
                <c:pt idx="126">
                  <c:v>2009.5369863013698</c:v>
                </c:pt>
                <c:pt idx="127">
                  <c:v>2009.6219178082192</c:v>
                </c:pt>
                <c:pt idx="128">
                  <c:v>2009.7068493150684</c:v>
                </c:pt>
                <c:pt idx="129">
                  <c:v>2009.7890410958903</c:v>
                </c:pt>
                <c:pt idx="130">
                  <c:v>2009.8739726027397</c:v>
                </c:pt>
                <c:pt idx="131">
                  <c:v>2009.9561643835616</c:v>
                </c:pt>
                <c:pt idx="132">
                  <c:v>2010.041095890411</c:v>
                </c:pt>
                <c:pt idx="133">
                  <c:v>2010.1260273972603</c:v>
                </c:pt>
                <c:pt idx="134">
                  <c:v>2010.2027397260274</c:v>
                </c:pt>
                <c:pt idx="135">
                  <c:v>2010.2876712328766</c:v>
                </c:pt>
                <c:pt idx="136">
                  <c:v>2010.3698630136987</c:v>
                </c:pt>
                <c:pt idx="137">
                  <c:v>2010.4547945205479</c:v>
                </c:pt>
                <c:pt idx="138">
                  <c:v>2010.5369863013698</c:v>
                </c:pt>
                <c:pt idx="139">
                  <c:v>2010.6219178082192</c:v>
                </c:pt>
                <c:pt idx="140">
                  <c:v>2010.7068493150684</c:v>
                </c:pt>
                <c:pt idx="141">
                  <c:v>2010.7890410958903</c:v>
                </c:pt>
                <c:pt idx="142">
                  <c:v>2010.8739726027397</c:v>
                </c:pt>
                <c:pt idx="143">
                  <c:v>2010.9561643835616</c:v>
                </c:pt>
                <c:pt idx="144">
                  <c:v>2011.041095890411</c:v>
                </c:pt>
                <c:pt idx="145">
                  <c:v>2011.1260273972603</c:v>
                </c:pt>
                <c:pt idx="146">
                  <c:v>2011.2027397260274</c:v>
                </c:pt>
                <c:pt idx="147">
                  <c:v>2011.2876712328766</c:v>
                </c:pt>
                <c:pt idx="148">
                  <c:v>2011.3698630136987</c:v>
                </c:pt>
                <c:pt idx="149">
                  <c:v>2011.4547945205479</c:v>
                </c:pt>
                <c:pt idx="150">
                  <c:v>2011.5369863013698</c:v>
                </c:pt>
                <c:pt idx="151">
                  <c:v>2011.6219178082192</c:v>
                </c:pt>
                <c:pt idx="152">
                  <c:v>2011.7068493150684</c:v>
                </c:pt>
                <c:pt idx="153">
                  <c:v>2011.7890410958903</c:v>
                </c:pt>
                <c:pt idx="154">
                  <c:v>2011.8739726027397</c:v>
                </c:pt>
                <c:pt idx="155">
                  <c:v>2011.9561643835616</c:v>
                </c:pt>
                <c:pt idx="156">
                  <c:v>2012.041095890411</c:v>
                </c:pt>
                <c:pt idx="157">
                  <c:v>2012.1260273972603</c:v>
                </c:pt>
                <c:pt idx="158">
                  <c:v>2012.2027397260274</c:v>
                </c:pt>
                <c:pt idx="159">
                  <c:v>2012.2876712328766</c:v>
                </c:pt>
                <c:pt idx="160">
                  <c:v>2012.3698630136987</c:v>
                </c:pt>
                <c:pt idx="161">
                  <c:v>2012.4547945205479</c:v>
                </c:pt>
                <c:pt idx="162">
                  <c:v>2012.5369863013698</c:v>
                </c:pt>
                <c:pt idx="163">
                  <c:v>2012.6219178082192</c:v>
                </c:pt>
                <c:pt idx="164">
                  <c:v>2012.7068493150684</c:v>
                </c:pt>
                <c:pt idx="165">
                  <c:v>2012.7890410958903</c:v>
                </c:pt>
                <c:pt idx="166">
                  <c:v>2012.8739726027397</c:v>
                </c:pt>
                <c:pt idx="167">
                  <c:v>2012.9561643835616</c:v>
                </c:pt>
                <c:pt idx="168">
                  <c:v>2013.041095890411</c:v>
                </c:pt>
                <c:pt idx="169">
                  <c:v>2013.1260273972603</c:v>
                </c:pt>
                <c:pt idx="170">
                  <c:v>2013.2027397260274</c:v>
                </c:pt>
                <c:pt idx="171">
                  <c:v>2013.2876712328766</c:v>
                </c:pt>
                <c:pt idx="172">
                  <c:v>2013.3698630136987</c:v>
                </c:pt>
                <c:pt idx="173">
                  <c:v>2013.4547945205479</c:v>
                </c:pt>
                <c:pt idx="174">
                  <c:v>2013.5369863013698</c:v>
                </c:pt>
                <c:pt idx="175">
                  <c:v>2013.6219178082192</c:v>
                </c:pt>
                <c:pt idx="176">
                  <c:v>2013.7068493150684</c:v>
                </c:pt>
                <c:pt idx="177">
                  <c:v>2013.7890410958903</c:v>
                </c:pt>
                <c:pt idx="178">
                  <c:v>2013.8739726027397</c:v>
                </c:pt>
                <c:pt idx="179">
                  <c:v>2013.9561643835616</c:v>
                </c:pt>
                <c:pt idx="180">
                  <c:v>2014.041095890411</c:v>
                </c:pt>
                <c:pt idx="181">
                  <c:v>2014.1260273972603</c:v>
                </c:pt>
                <c:pt idx="182">
                  <c:v>2014.2027397260274</c:v>
                </c:pt>
                <c:pt idx="183">
                  <c:v>2014.2876712328766</c:v>
                </c:pt>
                <c:pt idx="184">
                  <c:v>2014.3698630136987</c:v>
                </c:pt>
                <c:pt idx="185">
                  <c:v>2014.4547945205479</c:v>
                </c:pt>
                <c:pt idx="186">
                  <c:v>2014.5369863013698</c:v>
                </c:pt>
                <c:pt idx="187">
                  <c:v>2014.6219178082192</c:v>
                </c:pt>
                <c:pt idx="188">
                  <c:v>2014.7068493150684</c:v>
                </c:pt>
                <c:pt idx="189">
                  <c:v>2014.7890410958903</c:v>
                </c:pt>
                <c:pt idx="190">
                  <c:v>2014.8739726027397</c:v>
                </c:pt>
                <c:pt idx="191">
                  <c:v>2014.9561643835616</c:v>
                </c:pt>
                <c:pt idx="192">
                  <c:v>2015.041095890411</c:v>
                </c:pt>
                <c:pt idx="193">
                  <c:v>2015.1260273972603</c:v>
                </c:pt>
                <c:pt idx="194">
                  <c:v>2015.2027397260274</c:v>
                </c:pt>
                <c:pt idx="195">
                  <c:v>2015.2876712328766</c:v>
                </c:pt>
                <c:pt idx="196">
                  <c:v>2015.3698630136987</c:v>
                </c:pt>
                <c:pt idx="197">
                  <c:v>2015.4547945205479</c:v>
                </c:pt>
                <c:pt idx="198">
                  <c:v>2015.5369863013698</c:v>
                </c:pt>
                <c:pt idx="199">
                  <c:v>2015.6219178082192</c:v>
                </c:pt>
                <c:pt idx="200">
                  <c:v>2015.7068493150684</c:v>
                </c:pt>
                <c:pt idx="201">
                  <c:v>2015.7890410958903</c:v>
                </c:pt>
                <c:pt idx="202">
                  <c:v>2015.8739726027397</c:v>
                </c:pt>
                <c:pt idx="203">
                  <c:v>2015.9561643835616</c:v>
                </c:pt>
                <c:pt idx="204">
                  <c:v>2016.041095890411</c:v>
                </c:pt>
                <c:pt idx="205">
                  <c:v>2016.1260273972603</c:v>
                </c:pt>
                <c:pt idx="206">
                  <c:v>2016.2027397260274</c:v>
                </c:pt>
                <c:pt idx="207">
                  <c:v>2016.2876712328766</c:v>
                </c:pt>
                <c:pt idx="208">
                  <c:v>2016.3698630136987</c:v>
                </c:pt>
                <c:pt idx="209">
                  <c:v>2016.4547945205479</c:v>
                </c:pt>
                <c:pt idx="210">
                  <c:v>2016.5369863013698</c:v>
                </c:pt>
                <c:pt idx="211">
                  <c:v>2016.6219178082192</c:v>
                </c:pt>
                <c:pt idx="212">
                  <c:v>2016.7068493150684</c:v>
                </c:pt>
                <c:pt idx="213">
                  <c:v>2016.7890410958903</c:v>
                </c:pt>
                <c:pt idx="214">
                  <c:v>2016.8739726027397</c:v>
                </c:pt>
                <c:pt idx="215">
                  <c:v>2016.9561643835616</c:v>
                </c:pt>
                <c:pt idx="216">
                  <c:v>2017.041095890411</c:v>
                </c:pt>
                <c:pt idx="217">
                  <c:v>2017.1260273972603</c:v>
                </c:pt>
                <c:pt idx="218">
                  <c:v>2017.2027397260274</c:v>
                </c:pt>
                <c:pt idx="219">
                  <c:v>2017.2876712328766</c:v>
                </c:pt>
                <c:pt idx="220">
                  <c:v>2017.3698630136987</c:v>
                </c:pt>
                <c:pt idx="221">
                  <c:v>2017.4547945205479</c:v>
                </c:pt>
                <c:pt idx="222">
                  <c:v>2017.5369863013698</c:v>
                </c:pt>
                <c:pt idx="223">
                  <c:v>2017.6219178082192</c:v>
                </c:pt>
                <c:pt idx="224">
                  <c:v>2017.7068493150684</c:v>
                </c:pt>
                <c:pt idx="225">
                  <c:v>2017.7890410958903</c:v>
                </c:pt>
                <c:pt idx="226">
                  <c:v>2017.8739726027397</c:v>
                </c:pt>
                <c:pt idx="227">
                  <c:v>2017.9561643835616</c:v>
                </c:pt>
                <c:pt idx="228">
                  <c:v>2018.041095890411</c:v>
                </c:pt>
                <c:pt idx="229">
                  <c:v>2018.1260273972603</c:v>
                </c:pt>
                <c:pt idx="230">
                  <c:v>2018.2027397260274</c:v>
                </c:pt>
                <c:pt idx="231">
                  <c:v>2018.2876712328766</c:v>
                </c:pt>
                <c:pt idx="232">
                  <c:v>2018.3698630136987</c:v>
                </c:pt>
                <c:pt idx="233">
                  <c:v>2018.4547945205479</c:v>
                </c:pt>
                <c:pt idx="234">
                  <c:v>2018.5369863013698</c:v>
                </c:pt>
                <c:pt idx="235">
                  <c:v>2018.6219178082192</c:v>
                </c:pt>
                <c:pt idx="236">
                  <c:v>2018.7068493150684</c:v>
                </c:pt>
                <c:pt idx="237">
                  <c:v>2018.7890410958903</c:v>
                </c:pt>
                <c:pt idx="238">
                  <c:v>2018.8739726027397</c:v>
                </c:pt>
                <c:pt idx="239">
                  <c:v>2018.9561643835616</c:v>
                </c:pt>
                <c:pt idx="240">
                  <c:v>2019.041095890411</c:v>
                </c:pt>
                <c:pt idx="241">
                  <c:v>2019.1260273972603</c:v>
                </c:pt>
                <c:pt idx="242">
                  <c:v>2019.2027397260274</c:v>
                </c:pt>
                <c:pt idx="243">
                  <c:v>2019.2876712328766</c:v>
                </c:pt>
                <c:pt idx="244">
                  <c:v>2019.3698630136987</c:v>
                </c:pt>
                <c:pt idx="245">
                  <c:v>2019.4547945205479</c:v>
                </c:pt>
                <c:pt idx="246">
                  <c:v>2019.5369863013698</c:v>
                </c:pt>
                <c:pt idx="247">
                  <c:v>2019.6219178082192</c:v>
                </c:pt>
                <c:pt idx="248">
                  <c:v>2019.7068493150684</c:v>
                </c:pt>
                <c:pt idx="249">
                  <c:v>2019.7890410958903</c:v>
                </c:pt>
                <c:pt idx="250">
                  <c:v>2019.8739726027397</c:v>
                </c:pt>
                <c:pt idx="251">
                  <c:v>2019.9561643835616</c:v>
                </c:pt>
                <c:pt idx="252">
                  <c:v>2020.041095890411</c:v>
                </c:pt>
                <c:pt idx="253">
                  <c:v>2020.1260273972603</c:v>
                </c:pt>
                <c:pt idx="254">
                  <c:v>2020.2027397260274</c:v>
                </c:pt>
                <c:pt idx="255">
                  <c:v>2020.2876712328766</c:v>
                </c:pt>
                <c:pt idx="256">
                  <c:v>2020.3698630136987</c:v>
                </c:pt>
                <c:pt idx="257">
                  <c:v>2020.4547945205479</c:v>
                </c:pt>
                <c:pt idx="258">
                  <c:v>2020.5369863013698</c:v>
                </c:pt>
                <c:pt idx="259">
                  <c:v>2020.6219178082192</c:v>
                </c:pt>
                <c:pt idx="260">
                  <c:v>2020.7068493150684</c:v>
                </c:pt>
                <c:pt idx="261">
                  <c:v>2020.7890410958903</c:v>
                </c:pt>
                <c:pt idx="262">
                  <c:v>2020.8739726027397</c:v>
                </c:pt>
                <c:pt idx="263">
                  <c:v>2020.9561643835616</c:v>
                </c:pt>
                <c:pt idx="264">
                  <c:v>2021.041095890411</c:v>
                </c:pt>
                <c:pt idx="265">
                  <c:v>2021.1260273972603</c:v>
                </c:pt>
                <c:pt idx="266">
                  <c:v>2021.2027397260274</c:v>
                </c:pt>
                <c:pt idx="267">
                  <c:v>2021.2876712328766</c:v>
                </c:pt>
                <c:pt idx="268">
                  <c:v>2021.3698630136987</c:v>
                </c:pt>
                <c:pt idx="269">
                  <c:v>2021.4547945205479</c:v>
                </c:pt>
                <c:pt idx="270">
                  <c:v>2021.5369863013698</c:v>
                </c:pt>
                <c:pt idx="271">
                  <c:v>2021.6219178082192</c:v>
                </c:pt>
                <c:pt idx="272">
                  <c:v>2021.7068493150684</c:v>
                </c:pt>
                <c:pt idx="273">
                  <c:v>2021.7890410958903</c:v>
                </c:pt>
                <c:pt idx="274">
                  <c:v>2021.8739726027397</c:v>
                </c:pt>
                <c:pt idx="275">
                  <c:v>2021.9561643835616</c:v>
                </c:pt>
              </c:numCache>
            </c:numRef>
          </c:xVal>
          <c:yVal>
            <c:numRef>
              <c:f>Sheet2!$H$14:$H$289</c:f>
              <c:numCache>
                <c:formatCode>General</c:formatCode>
                <c:ptCount val="276"/>
                <c:pt idx="1">
                  <c:v>3564.2375594877822</c:v>
                </c:pt>
                <c:pt idx="4">
                  <c:v>4659.036768408364</c:v>
                </c:pt>
                <c:pt idx="7">
                  <c:v>4406.6781165973425</c:v>
                </c:pt>
                <c:pt idx="10">
                  <c:v>4429.6811576143073</c:v>
                </c:pt>
                <c:pt idx="18">
                  <c:v>4691.7845760634027</c:v>
                </c:pt>
                <c:pt idx="25">
                  <c:v>4026.1299723179413</c:v>
                </c:pt>
                <c:pt idx="28">
                  <c:v>5633.9158985406875</c:v>
                </c:pt>
                <c:pt idx="31">
                  <c:v>4893.2053691765668</c:v>
                </c:pt>
                <c:pt idx="34">
                  <c:v>5134.7053243342434</c:v>
                </c:pt>
                <c:pt idx="37">
                  <c:v>4135.3037174780802</c:v>
                </c:pt>
                <c:pt idx="40">
                  <c:v>4762.54660968401</c:v>
                </c:pt>
                <c:pt idx="43">
                  <c:v>4935.7446627692225</c:v>
                </c:pt>
                <c:pt idx="46">
                  <c:v>4622.2816581985453</c:v>
                </c:pt>
                <c:pt idx="49">
                  <c:v>4019.7257930192773</c:v>
                </c:pt>
                <c:pt idx="52">
                  <c:v>5041.0028831943137</c:v>
                </c:pt>
                <c:pt idx="55">
                  <c:v>5253.7375940647835</c:v>
                </c:pt>
                <c:pt idx="58">
                  <c:v>4743.6661606376356</c:v>
                </c:pt>
                <c:pt idx="61">
                  <c:v>4204.9896417985592</c:v>
                </c:pt>
                <c:pt idx="64">
                  <c:v>5433.8505290022886</c:v>
                </c:pt>
                <c:pt idx="67">
                  <c:v>5250.3505432397469</c:v>
                </c:pt>
                <c:pt idx="70">
                  <c:v>4754.792336255291</c:v>
                </c:pt>
                <c:pt idx="73">
                  <c:v>4153.2793416384075</c:v>
                </c:pt>
                <c:pt idx="76">
                  <c:v>5247.70940398729</c:v>
                </c:pt>
                <c:pt idx="79">
                  <c:v>5088.7727432781703</c:v>
                </c:pt>
                <c:pt idx="82">
                  <c:v>4806.2310678779986</c:v>
                </c:pt>
                <c:pt idx="84">
                  <c:v>4713.1566966011324</c:v>
                </c:pt>
                <c:pt idx="85">
                  <c:v>3885.2556877607776</c:v>
                </c:pt>
                <c:pt idx="86">
                  <c:v>4123.3177088297225</c:v>
                </c:pt>
                <c:pt idx="87">
                  <c:v>4568.3321405569941</c:v>
                </c:pt>
                <c:pt idx="88">
                  <c:v>5013.8128474952109</c:v>
                </c:pt>
                <c:pt idx="89">
                  <c:v>5828.404354066849</c:v>
                </c:pt>
                <c:pt idx="90">
                  <c:v>5174.0433496826518</c:v>
                </c:pt>
                <c:pt idx="91">
                  <c:v>4956.2635570820757</c:v>
                </c:pt>
                <c:pt idx="92">
                  <c:v>4812.9735134338962</c:v>
                </c:pt>
                <c:pt idx="93">
                  <c:v>4804.4381900469189</c:v>
                </c:pt>
                <c:pt idx="94">
                  <c:v>4708.1598031485828</c:v>
                </c:pt>
                <c:pt idx="95">
                  <c:v>4308.7331630857752</c:v>
                </c:pt>
                <c:pt idx="96">
                  <c:v>4426.0078729227589</c:v>
                </c:pt>
                <c:pt idx="97">
                  <c:v>3663.1201085075168</c:v>
                </c:pt>
                <c:pt idx="98">
                  <c:v>4135.9891489304291</c:v>
                </c:pt>
                <c:pt idx="99">
                  <c:v>4609.1135390886166</c:v>
                </c:pt>
                <c:pt idx="100">
                  <c:v>4858.9811933895489</c:v>
                </c:pt>
                <c:pt idx="101">
                  <c:v>4756.6244865459958</c:v>
                </c:pt>
                <c:pt idx="102">
                  <c:v>5013.5798821259177</c:v>
                </c:pt>
                <c:pt idx="103">
                  <c:v>4562.2336490532434</c:v>
                </c:pt>
                <c:pt idx="104">
                  <c:v>4133.5768937793382</c:v>
                </c:pt>
                <c:pt idx="105">
                  <c:v>4401.6361058435496</c:v>
                </c:pt>
                <c:pt idx="106">
                  <c:v>4458.705460649805</c:v>
                </c:pt>
                <c:pt idx="107">
                  <c:v>4131.478010366488</c:v>
                </c:pt>
                <c:pt idx="108">
                  <c:v>4101.8340125366194</c:v>
                </c:pt>
                <c:pt idx="109">
                  <c:v>3682.7329415033469</c:v>
                </c:pt>
                <c:pt idx="110">
                  <c:v>3801.2108098871581</c:v>
                </c:pt>
                <c:pt idx="111">
                  <c:v>4306.2349032725933</c:v>
                </c:pt>
                <c:pt idx="112">
                  <c:v>4483.039668412317</c:v>
                </c:pt>
                <c:pt idx="113">
                  <c:v>4692.151885962272</c:v>
                </c:pt>
                <c:pt idx="114">
                  <c:v>4724.1497836729905</c:v>
                </c:pt>
                <c:pt idx="115">
                  <c:v>4219.653704799417</c:v>
                </c:pt>
                <c:pt idx="116">
                  <c:v>4671.4837574204494</c:v>
                </c:pt>
                <c:pt idx="117">
                  <c:v>4047.5725244031901</c:v>
                </c:pt>
                <c:pt idx="118">
                  <c:v>3494.2775441643948</c:v>
                </c:pt>
                <c:pt idx="119">
                  <c:v>4539.6738215330597</c:v>
                </c:pt>
                <c:pt idx="120">
                  <c:v>3400.7661200265793</c:v>
                </c:pt>
                <c:pt idx="121">
                  <c:v>3467.918905188134</c:v>
                </c:pt>
                <c:pt idx="122">
                  <c:v>3765.1049840474789</c:v>
                </c:pt>
                <c:pt idx="123">
                  <c:v>4118.9253411674426</c:v>
                </c:pt>
                <c:pt idx="124">
                  <c:v>4205.2951507328962</c:v>
                </c:pt>
                <c:pt idx="125">
                  <c:v>4977.3475355197834</c:v>
                </c:pt>
                <c:pt idx="126">
                  <c:v>4477.0560241895309</c:v>
                </c:pt>
                <c:pt idx="127">
                  <c:v>4096.2244647440148</c:v>
                </c:pt>
                <c:pt idx="128">
                  <c:v>4139.2748867547434</c:v>
                </c:pt>
                <c:pt idx="129">
                  <c:v>3907.2516386179027</c:v>
                </c:pt>
                <c:pt idx="130">
                  <c:v>3898.0910428871675</c:v>
                </c:pt>
                <c:pt idx="131">
                  <c:v>4043.840342891915</c:v>
                </c:pt>
                <c:pt idx="132">
                  <c:v>3397.7065792121957</c:v>
                </c:pt>
                <c:pt idx="133">
                  <c:v>3158.6929783370706</c:v>
                </c:pt>
                <c:pt idx="134">
                  <c:v>4125.4813156597193</c:v>
                </c:pt>
                <c:pt idx="135">
                  <c:v>4461.8883672762959</c:v>
                </c:pt>
                <c:pt idx="136">
                  <c:v>3881.7300459650914</c:v>
                </c:pt>
                <c:pt idx="137">
                  <c:v>4654.7789802521474</c:v>
                </c:pt>
                <c:pt idx="138">
                  <c:v>4253.7344124134261</c:v>
                </c:pt>
                <c:pt idx="139">
                  <c:v>4290.1942892326297</c:v>
                </c:pt>
                <c:pt idx="140">
                  <c:v>3938.6617347099327</c:v>
                </c:pt>
                <c:pt idx="141">
                  <c:v>3722.5499039475494</c:v>
                </c:pt>
                <c:pt idx="142">
                  <c:v>4182.5375203471822</c:v>
                </c:pt>
                <c:pt idx="143">
                  <c:v>3633.7330004880832</c:v>
                </c:pt>
                <c:pt idx="144">
                  <c:v>3449.818364992369</c:v>
                </c:pt>
                <c:pt idx="145">
                  <c:v>3473.9598173797144</c:v>
                </c:pt>
                <c:pt idx="146">
                  <c:v>3906.4810139928909</c:v>
                </c:pt>
                <c:pt idx="147">
                  <c:v>4009.6518352893986</c:v>
                </c:pt>
                <c:pt idx="148">
                  <c:v>4395.0870344670575</c:v>
                </c:pt>
                <c:pt idx="149">
                  <c:v>4695.8707649757998</c:v>
                </c:pt>
                <c:pt idx="150">
                  <c:v>3978.4791902563343</c:v>
                </c:pt>
                <c:pt idx="151">
                  <c:v>4338.4542905748795</c:v>
                </c:pt>
                <c:pt idx="152">
                  <c:v>4273.0104014199806</c:v>
                </c:pt>
                <c:pt idx="153">
                  <c:v>3772.234688477351</c:v>
                </c:pt>
                <c:pt idx="154">
                  <c:v>3965.293990523483</c:v>
                </c:pt>
                <c:pt idx="155">
                  <c:v>3789.0309313946577</c:v>
                </c:pt>
                <c:pt idx="156">
                  <c:v>3657.9263375736264</c:v>
                </c:pt>
                <c:pt idx="157">
                  <c:v>3075.0916477158457</c:v>
                </c:pt>
                <c:pt idx="158">
                  <c:v>3471.6404115833807</c:v>
                </c:pt>
                <c:pt idx="159">
                  <c:v>3923.0569762225209</c:v>
                </c:pt>
                <c:pt idx="160">
                  <c:v>4214.1954239569313</c:v>
                </c:pt>
                <c:pt idx="161">
                  <c:v>4233.8083325856142</c:v>
                </c:pt>
                <c:pt idx="162">
                  <c:v>4357.0806871300601</c:v>
                </c:pt>
                <c:pt idx="163">
                  <c:v>4066.3929608243243</c:v>
                </c:pt>
                <c:pt idx="164">
                  <c:v>3724.782473455959</c:v>
                </c:pt>
                <c:pt idx="165">
                  <c:v>3375.4646058553672</c:v>
                </c:pt>
                <c:pt idx="166">
                  <c:v>4558.7438791685363</c:v>
                </c:pt>
                <c:pt idx="167">
                  <c:v>3830.5802399455852</c:v>
                </c:pt>
                <c:pt idx="168">
                  <c:v>3391.9796674750082</c:v>
                </c:pt>
                <c:pt idx="169">
                  <c:v>2957.2977022328673</c:v>
                </c:pt>
                <c:pt idx="170">
                  <c:v>3180.6964838884141</c:v>
                </c:pt>
                <c:pt idx="171">
                  <c:v>4142.3657328285553</c:v>
                </c:pt>
                <c:pt idx="172">
                  <c:v>3995.2266131649194</c:v>
                </c:pt>
                <c:pt idx="173">
                  <c:v>4014.5392377861908</c:v>
                </c:pt>
                <c:pt idx="174">
                  <c:v>4208.2713348104471</c:v>
                </c:pt>
                <c:pt idx="175">
                  <c:v>3871.2092646417414</c:v>
                </c:pt>
                <c:pt idx="176">
                  <c:v>3810.712471606274</c:v>
                </c:pt>
                <c:pt idx="177">
                  <c:v>3506.9916279069771</c:v>
                </c:pt>
                <c:pt idx="178">
                  <c:v>3211.9818222462595</c:v>
                </c:pt>
                <c:pt idx="179">
                  <c:v>4230.6010474711702</c:v>
                </c:pt>
                <c:pt idx="180">
                  <c:v>3204.2248324506331</c:v>
                </c:pt>
                <c:pt idx="181">
                  <c:v>3082.9490565291935</c:v>
                </c:pt>
                <c:pt idx="182">
                  <c:v>3122.7122747553003</c:v>
                </c:pt>
                <c:pt idx="183">
                  <c:v>3863.8677065679794</c:v>
                </c:pt>
                <c:pt idx="184">
                  <c:v>4007.8345604109322</c:v>
                </c:pt>
                <c:pt idx="185">
                  <c:v>4085.751380578517</c:v>
                </c:pt>
                <c:pt idx="186">
                  <c:v>4051.1627206424619</c:v>
                </c:pt>
                <c:pt idx="187">
                  <c:v>3749.2028253838271</c:v>
                </c:pt>
                <c:pt idx="188">
                  <c:v>3947.1028718338926</c:v>
                </c:pt>
                <c:pt idx="189">
                  <c:v>3590.7744256127671</c:v>
                </c:pt>
                <c:pt idx="190">
                  <c:v>3226.8524077981069</c:v>
                </c:pt>
                <c:pt idx="191">
                  <c:v>4001.3864954150549</c:v>
                </c:pt>
                <c:pt idx="192">
                  <c:v>3190.5201511978189</c:v>
                </c:pt>
                <c:pt idx="193">
                  <c:v>2827.1454978021889</c:v>
                </c:pt>
                <c:pt idx="194">
                  <c:v>3373.8829018592173</c:v>
                </c:pt>
                <c:pt idx="195">
                  <c:v>3837.7047591251207</c:v>
                </c:pt>
                <c:pt idx="196">
                  <c:v>3825.7694196161751</c:v>
                </c:pt>
                <c:pt idx="197">
                  <c:v>4545.1181924581588</c:v>
                </c:pt>
                <c:pt idx="198">
                  <c:v>4080.2421630109698</c:v>
                </c:pt>
                <c:pt idx="199">
                  <c:v>3815.987586007383</c:v>
                </c:pt>
                <c:pt idx="200">
                  <c:v>3853.0218601949882</c:v>
                </c:pt>
                <c:pt idx="201">
                  <c:v>3673.3893834571963</c:v>
                </c:pt>
                <c:pt idx="202">
                  <c:v>3766.6577162213553</c:v>
                </c:pt>
                <c:pt idx="203">
                  <c:v>4042.163992403021</c:v>
                </c:pt>
                <c:pt idx="204">
                  <c:v>3221.6922109390994</c:v>
                </c:pt>
                <c:pt idx="205">
                  <c:v>2756.3270579083573</c:v>
                </c:pt>
                <c:pt idx="206">
                  <c:v>3406.8464546320643</c:v>
                </c:pt>
                <c:pt idx="207">
                  <c:v>3875.1999499879435</c:v>
                </c:pt>
                <c:pt idx="208">
                  <c:v>3863.14799967619</c:v>
                </c:pt>
                <c:pt idx="209">
                  <c:v>4589.5249628630709</c:v>
                </c:pt>
                <c:pt idx="210">
                  <c:v>4120.1069958397229</c:v>
                </c:pt>
                <c:pt idx="211">
                  <c:v>3853.2705954747726</c:v>
                </c:pt>
                <c:pt idx="212">
                  <c:v>3890.6667023895648</c:v>
                </c:pt>
                <c:pt idx="213">
                  <c:v>3709.2791781889814</c:v>
                </c:pt>
                <c:pt idx="214">
                  <c:v>3803.4587623802167</c:v>
                </c:pt>
                <c:pt idx="215">
                  <c:v>4081.6567934147724</c:v>
                </c:pt>
                <c:pt idx="216">
                  <c:v>3487.1947131423958</c:v>
                </c:pt>
                <c:pt idx="217">
                  <c:v>3030.8265028171995</c:v>
                </c:pt>
                <c:pt idx="218">
                  <c:v>3060.0364338774343</c:v>
                </c:pt>
                <c:pt idx="219">
                  <c:v>3628.170190065935</c:v>
                </c:pt>
                <c:pt idx="220">
                  <c:v>3851.3804443349545</c:v>
                </c:pt>
                <c:pt idx="221">
                  <c:v>4493.8954630447306</c:v>
                </c:pt>
                <c:pt idx="222">
                  <c:v>3812.3820563220506</c:v>
                </c:pt>
                <c:pt idx="223">
                  <c:v>3832.2030592848273</c:v>
                </c:pt>
                <c:pt idx="224">
                  <c:v>3643.3313183828986</c:v>
                </c:pt>
                <c:pt idx="225">
                  <c:v>3684.1782256158699</c:v>
                </c:pt>
                <c:pt idx="226">
                  <c:v>3747.5518407498157</c:v>
                </c:pt>
                <c:pt idx="227">
                  <c:v>3165.2618907285932</c:v>
                </c:pt>
                <c:pt idx="228">
                  <c:v>3428.7960271350325</c:v>
                </c:pt>
                <c:pt idx="229">
                  <c:v>3426.508017038062</c:v>
                </c:pt>
                <c:pt idx="230">
                  <c:v>3265.7534264216447</c:v>
                </c:pt>
                <c:pt idx="231">
                  <c:v>3983.2831371896705</c:v>
                </c:pt>
                <c:pt idx="232">
                  <c:v>4219.4629924999026</c:v>
                </c:pt>
                <c:pt idx="233">
                  <c:v>4289.5394629960774</c:v>
                </c:pt>
                <c:pt idx="234">
                  <c:v>4338.132222247561</c:v>
                </c:pt>
                <c:pt idx="235">
                  <c:v>4007.0944507865647</c:v>
                </c:pt>
                <c:pt idx="236">
                  <c:v>3715.6773208023174</c:v>
                </c:pt>
                <c:pt idx="237">
                  <c:v>4082.4134671751694</c:v>
                </c:pt>
                <c:pt idx="238">
                  <c:v>4258.7252852053616</c:v>
                </c:pt>
                <c:pt idx="239">
                  <c:v>3783.8877467110779</c:v>
                </c:pt>
                <c:pt idx="240">
                  <c:v>3547.5429511574253</c:v>
                </c:pt>
                <c:pt idx="241">
                  <c:v>3331.2542062549487</c:v>
                </c:pt>
                <c:pt idx="242">
                  <c:v>3309.4431248350488</c:v>
                </c:pt>
                <c:pt idx="243">
                  <c:v>4534.4982405208066</c:v>
                </c:pt>
                <c:pt idx="244">
                  <c:v>4386.6925267540164</c:v>
                </c:pt>
                <c:pt idx="245">
                  <c:v>4236.5395223013984</c:v>
                </c:pt>
                <c:pt idx="246">
                  <c:v>4537.8789833048131</c:v>
                </c:pt>
                <c:pt idx="247">
                  <c:v>4184.9253782170799</c:v>
                </c:pt>
                <c:pt idx="248">
                  <c:v>4057.6649401777076</c:v>
                </c:pt>
                <c:pt idx="249">
                  <c:v>4044.8633885015197</c:v>
                </c:pt>
                <c:pt idx="250">
                  <c:v>3598.6449590921088</c:v>
                </c:pt>
                <c:pt idx="251">
                  <c:v>4620.5938029440058</c:v>
                </c:pt>
                <c:pt idx="252">
                  <c:v>3702.1181029365384</c:v>
                </c:pt>
                <c:pt idx="253">
                  <c:v>3393.6813469355789</c:v>
                </c:pt>
                <c:pt idx="254">
                  <c:v>4195.7492776262179</c:v>
                </c:pt>
                <c:pt idx="255">
                  <c:v>4606.2460084932682</c:v>
                </c:pt>
                <c:pt idx="256">
                  <c:v>4904.1427247057673</c:v>
                </c:pt>
                <c:pt idx="257">
                  <c:v>5440.5695866390133</c:v>
                </c:pt>
                <c:pt idx="258">
                  <c:v>4827.4191849308745</c:v>
                </c:pt>
                <c:pt idx="259">
                  <c:v>4744.0111417063208</c:v>
                </c:pt>
                <c:pt idx="260">
                  <c:v>4738.366878449704</c:v>
                </c:pt>
                <c:pt idx="261">
                  <c:v>4509.6822935858727</c:v>
                </c:pt>
                <c:pt idx="262">
                  <c:v>4838.5342309422704</c:v>
                </c:pt>
                <c:pt idx="263">
                  <c:v>4708.4046503774607</c:v>
                </c:pt>
                <c:pt idx="264">
                  <c:v>3949.1508021208788</c:v>
                </c:pt>
                <c:pt idx="265">
                  <c:v>3529.4710012887795</c:v>
                </c:pt>
                <c:pt idx="266">
                  <c:v>4519.5772991554204</c:v>
                </c:pt>
                <c:pt idx="267">
                  <c:v>4987.5595687464538</c:v>
                </c:pt>
                <c:pt idx="268">
                  <c:v>4464.6526751466808</c:v>
                </c:pt>
                <c:pt idx="269">
                  <c:v>5282.5873239089133</c:v>
                </c:pt>
                <c:pt idx="270">
                  <c:v>4924.6999962064629</c:v>
                </c:pt>
                <c:pt idx="271">
                  <c:v>4790.3584415088308</c:v>
                </c:pt>
                <c:pt idx="272">
                  <c:v>4672.8483622398207</c:v>
                </c:pt>
                <c:pt idx="273">
                  <c:v>4164.5761518093977</c:v>
                </c:pt>
                <c:pt idx="274">
                  <c:v>4840.6131958322021</c:v>
                </c:pt>
                <c:pt idx="275">
                  <c:v>4276.410220903239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63D-44AE-9468-17EDE338E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2460368"/>
        <c:axId val="442460760"/>
      </c:scatterChart>
      <c:valAx>
        <c:axId val="442460368"/>
        <c:scaling>
          <c:orientation val="minMax"/>
          <c:max val="2018"/>
          <c:min val="2004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2460760"/>
        <c:crosses val="autoZero"/>
        <c:crossBetween val="midCat"/>
        <c:majorUnit val="1"/>
        <c:minorUnit val="0.25"/>
      </c:valAx>
      <c:valAx>
        <c:axId val="442460760"/>
        <c:scaling>
          <c:orientation val="minMax"/>
          <c:max val="6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g/HH/d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2460368"/>
        <c:crosses val="autoZero"/>
        <c:crossBetween val="midCat"/>
        <c:majorUnit val="2000"/>
        <c:minorUnit val="500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Sheet2!$C$14:$C$289</c:f>
              <c:numCache>
                <c:formatCode>General</c:formatCode>
                <c:ptCount val="276"/>
                <c:pt idx="0">
                  <c:v>1999.041095890411</c:v>
                </c:pt>
                <c:pt idx="1">
                  <c:v>1999.1260273972603</c:v>
                </c:pt>
                <c:pt idx="2">
                  <c:v>1999.2027397260274</c:v>
                </c:pt>
                <c:pt idx="3">
                  <c:v>1999.2876712328766</c:v>
                </c:pt>
                <c:pt idx="4">
                  <c:v>1999.3698630136987</c:v>
                </c:pt>
                <c:pt idx="5">
                  <c:v>1999.4547945205479</c:v>
                </c:pt>
                <c:pt idx="6">
                  <c:v>1999.5369863013698</c:v>
                </c:pt>
                <c:pt idx="7">
                  <c:v>1999.6219178082192</c:v>
                </c:pt>
                <c:pt idx="8">
                  <c:v>1999.7068493150684</c:v>
                </c:pt>
                <c:pt idx="9">
                  <c:v>1999.7890410958903</c:v>
                </c:pt>
                <c:pt idx="10">
                  <c:v>1999.8739726027397</c:v>
                </c:pt>
                <c:pt idx="11">
                  <c:v>1999.9561643835616</c:v>
                </c:pt>
                <c:pt idx="12">
                  <c:v>2000.041095890411</c:v>
                </c:pt>
                <c:pt idx="13">
                  <c:v>2000.1260273972603</c:v>
                </c:pt>
                <c:pt idx="14">
                  <c:v>2000.2027397260274</c:v>
                </c:pt>
                <c:pt idx="15">
                  <c:v>2000.2876712328766</c:v>
                </c:pt>
                <c:pt idx="16">
                  <c:v>2000.3698630136987</c:v>
                </c:pt>
                <c:pt idx="17">
                  <c:v>2000.4547945205479</c:v>
                </c:pt>
                <c:pt idx="18">
                  <c:v>2000.5369863013698</c:v>
                </c:pt>
                <c:pt idx="19">
                  <c:v>2000.6219178082192</c:v>
                </c:pt>
                <c:pt idx="20">
                  <c:v>2000.7068493150684</c:v>
                </c:pt>
                <c:pt idx="21">
                  <c:v>2000.7890410958903</c:v>
                </c:pt>
                <c:pt idx="22">
                  <c:v>2000.8739726027397</c:v>
                </c:pt>
                <c:pt idx="23">
                  <c:v>2000.9561643835616</c:v>
                </c:pt>
                <c:pt idx="24">
                  <c:v>2001.041095890411</c:v>
                </c:pt>
                <c:pt idx="25">
                  <c:v>2001.1260273972603</c:v>
                </c:pt>
                <c:pt idx="26">
                  <c:v>2001.2027397260274</c:v>
                </c:pt>
                <c:pt idx="27">
                  <c:v>2001.2876712328766</c:v>
                </c:pt>
                <c:pt idx="28">
                  <c:v>2001.3698630136987</c:v>
                </c:pt>
                <c:pt idx="29">
                  <c:v>2001.4547945205479</c:v>
                </c:pt>
                <c:pt idx="30">
                  <c:v>2001.5369863013698</c:v>
                </c:pt>
                <c:pt idx="31">
                  <c:v>2001.6219178082192</c:v>
                </c:pt>
                <c:pt idx="32">
                  <c:v>2001.7068493150684</c:v>
                </c:pt>
                <c:pt idx="33">
                  <c:v>2001.7890410958903</c:v>
                </c:pt>
                <c:pt idx="34">
                  <c:v>2001.8739726027397</c:v>
                </c:pt>
                <c:pt idx="35">
                  <c:v>2001.9561643835616</c:v>
                </c:pt>
                <c:pt idx="36">
                  <c:v>2002.041095890411</c:v>
                </c:pt>
                <c:pt idx="37">
                  <c:v>2002.1260273972603</c:v>
                </c:pt>
                <c:pt idx="38">
                  <c:v>2002.2027397260274</c:v>
                </c:pt>
                <c:pt idx="39">
                  <c:v>2002.2876712328766</c:v>
                </c:pt>
                <c:pt idx="40">
                  <c:v>2002.3698630136987</c:v>
                </c:pt>
                <c:pt idx="41">
                  <c:v>2002.4547945205479</c:v>
                </c:pt>
                <c:pt idx="42">
                  <c:v>2002.5369863013698</c:v>
                </c:pt>
                <c:pt idx="43">
                  <c:v>2002.6219178082192</c:v>
                </c:pt>
                <c:pt idx="44">
                  <c:v>2002.7068493150684</c:v>
                </c:pt>
                <c:pt idx="45">
                  <c:v>2002.7890410958903</c:v>
                </c:pt>
                <c:pt idx="46">
                  <c:v>2002.8739726027397</c:v>
                </c:pt>
                <c:pt idx="47">
                  <c:v>2002.9561643835616</c:v>
                </c:pt>
                <c:pt idx="48">
                  <c:v>2003.041095890411</c:v>
                </c:pt>
                <c:pt idx="49">
                  <c:v>2003.1260273972603</c:v>
                </c:pt>
                <c:pt idx="50">
                  <c:v>2003.2027397260274</c:v>
                </c:pt>
                <c:pt idx="51">
                  <c:v>2003.2876712328766</c:v>
                </c:pt>
                <c:pt idx="52">
                  <c:v>2003.3698630136987</c:v>
                </c:pt>
                <c:pt idx="53">
                  <c:v>2003.4547945205479</c:v>
                </c:pt>
                <c:pt idx="54">
                  <c:v>2003.5369863013698</c:v>
                </c:pt>
                <c:pt idx="55">
                  <c:v>2003.6219178082192</c:v>
                </c:pt>
                <c:pt idx="56">
                  <c:v>2003.7068493150684</c:v>
                </c:pt>
                <c:pt idx="57">
                  <c:v>2003.7890410958903</c:v>
                </c:pt>
                <c:pt idx="58">
                  <c:v>2003.8739726027397</c:v>
                </c:pt>
                <c:pt idx="59">
                  <c:v>2003.9561643835616</c:v>
                </c:pt>
                <c:pt idx="60">
                  <c:v>2004.041095890411</c:v>
                </c:pt>
                <c:pt idx="61">
                  <c:v>2004.1260273972603</c:v>
                </c:pt>
                <c:pt idx="62">
                  <c:v>2004.2027397260274</c:v>
                </c:pt>
                <c:pt idx="63">
                  <c:v>2004.2876712328766</c:v>
                </c:pt>
                <c:pt idx="64">
                  <c:v>2004.3698630136987</c:v>
                </c:pt>
                <c:pt idx="65">
                  <c:v>2004.4547945205479</c:v>
                </c:pt>
                <c:pt idx="66">
                  <c:v>2004.5369863013698</c:v>
                </c:pt>
                <c:pt idx="67">
                  <c:v>2004.6219178082192</c:v>
                </c:pt>
                <c:pt idx="68">
                  <c:v>2004.7068493150684</c:v>
                </c:pt>
                <c:pt idx="69">
                  <c:v>2004.7890410958903</c:v>
                </c:pt>
                <c:pt idx="70">
                  <c:v>2004.8739726027397</c:v>
                </c:pt>
                <c:pt idx="71">
                  <c:v>2004.9561643835616</c:v>
                </c:pt>
                <c:pt idx="72">
                  <c:v>2005.041095890411</c:v>
                </c:pt>
                <c:pt idx="73">
                  <c:v>2005.1260273972603</c:v>
                </c:pt>
                <c:pt idx="74">
                  <c:v>2005.2027397260274</c:v>
                </c:pt>
                <c:pt idx="75">
                  <c:v>2005.2876712328766</c:v>
                </c:pt>
                <c:pt idx="76">
                  <c:v>2005.3698630136987</c:v>
                </c:pt>
                <c:pt idx="77">
                  <c:v>2005.4547945205479</c:v>
                </c:pt>
                <c:pt idx="78">
                  <c:v>2005.5369863013698</c:v>
                </c:pt>
                <c:pt idx="79">
                  <c:v>2005.6219178082192</c:v>
                </c:pt>
                <c:pt idx="80">
                  <c:v>2005.7068493150684</c:v>
                </c:pt>
                <c:pt idx="81">
                  <c:v>2005.7890410958903</c:v>
                </c:pt>
                <c:pt idx="82">
                  <c:v>2005.8739726027397</c:v>
                </c:pt>
                <c:pt idx="83">
                  <c:v>2005.9561643835616</c:v>
                </c:pt>
                <c:pt idx="84">
                  <c:v>2006.041095890411</c:v>
                </c:pt>
                <c:pt idx="85">
                  <c:v>2006.1260273972603</c:v>
                </c:pt>
                <c:pt idx="86">
                  <c:v>2006.2027397260274</c:v>
                </c:pt>
                <c:pt idx="87">
                  <c:v>2006.2876712328766</c:v>
                </c:pt>
                <c:pt idx="88">
                  <c:v>2006.3698630136987</c:v>
                </c:pt>
                <c:pt idx="89">
                  <c:v>2006.4547945205479</c:v>
                </c:pt>
                <c:pt idx="90">
                  <c:v>2006.5369863013698</c:v>
                </c:pt>
                <c:pt idx="91">
                  <c:v>2006.6219178082192</c:v>
                </c:pt>
                <c:pt idx="92">
                  <c:v>2006.7068493150684</c:v>
                </c:pt>
                <c:pt idx="93">
                  <c:v>2006.7890410958903</c:v>
                </c:pt>
                <c:pt idx="94">
                  <c:v>2006.8739726027397</c:v>
                </c:pt>
                <c:pt idx="95">
                  <c:v>2006.9561643835616</c:v>
                </c:pt>
                <c:pt idx="96">
                  <c:v>2007.041095890411</c:v>
                </c:pt>
                <c:pt idx="97">
                  <c:v>2007.1260273972603</c:v>
                </c:pt>
                <c:pt idx="98">
                  <c:v>2007.2027397260274</c:v>
                </c:pt>
                <c:pt idx="99">
                  <c:v>2007.2876712328766</c:v>
                </c:pt>
                <c:pt idx="100">
                  <c:v>2007.3698630136987</c:v>
                </c:pt>
                <c:pt idx="101">
                  <c:v>2007.4547945205479</c:v>
                </c:pt>
                <c:pt idx="102">
                  <c:v>2007.5369863013698</c:v>
                </c:pt>
                <c:pt idx="103">
                  <c:v>2007.6219178082192</c:v>
                </c:pt>
                <c:pt idx="104">
                  <c:v>2007.7068493150684</c:v>
                </c:pt>
                <c:pt idx="105">
                  <c:v>2007.7890410958903</c:v>
                </c:pt>
                <c:pt idx="106">
                  <c:v>2007.8739726027397</c:v>
                </c:pt>
                <c:pt idx="107">
                  <c:v>2007.9561643835616</c:v>
                </c:pt>
                <c:pt idx="108">
                  <c:v>2008.041095890411</c:v>
                </c:pt>
                <c:pt idx="109">
                  <c:v>2008.1260273972603</c:v>
                </c:pt>
                <c:pt idx="110">
                  <c:v>2008.2027397260274</c:v>
                </c:pt>
                <c:pt idx="111">
                  <c:v>2008.2876712328766</c:v>
                </c:pt>
                <c:pt idx="112">
                  <c:v>2008.3698630136987</c:v>
                </c:pt>
                <c:pt idx="113">
                  <c:v>2008.4547945205479</c:v>
                </c:pt>
                <c:pt idx="114">
                  <c:v>2008.5369863013698</c:v>
                </c:pt>
                <c:pt idx="115">
                  <c:v>2008.6219178082192</c:v>
                </c:pt>
                <c:pt idx="116">
                  <c:v>2008.7068493150684</c:v>
                </c:pt>
                <c:pt idx="117">
                  <c:v>2008.7890410958903</c:v>
                </c:pt>
                <c:pt idx="118">
                  <c:v>2008.8739726027397</c:v>
                </c:pt>
                <c:pt idx="119">
                  <c:v>2008.9561643835616</c:v>
                </c:pt>
                <c:pt idx="120">
                  <c:v>2009.041095890411</c:v>
                </c:pt>
                <c:pt idx="121">
                  <c:v>2009.1260273972603</c:v>
                </c:pt>
                <c:pt idx="122">
                  <c:v>2009.2027397260274</c:v>
                </c:pt>
                <c:pt idx="123">
                  <c:v>2009.2876712328766</c:v>
                </c:pt>
                <c:pt idx="124">
                  <c:v>2009.3698630136987</c:v>
                </c:pt>
                <c:pt idx="125">
                  <c:v>2009.4547945205479</c:v>
                </c:pt>
                <c:pt idx="126">
                  <c:v>2009.5369863013698</c:v>
                </c:pt>
                <c:pt idx="127">
                  <c:v>2009.6219178082192</c:v>
                </c:pt>
                <c:pt idx="128">
                  <c:v>2009.7068493150684</c:v>
                </c:pt>
                <c:pt idx="129">
                  <c:v>2009.7890410958903</c:v>
                </c:pt>
                <c:pt idx="130">
                  <c:v>2009.8739726027397</c:v>
                </c:pt>
                <c:pt idx="131">
                  <c:v>2009.9561643835616</c:v>
                </c:pt>
                <c:pt idx="132">
                  <c:v>2010.041095890411</c:v>
                </c:pt>
                <c:pt idx="133">
                  <c:v>2010.1260273972603</c:v>
                </c:pt>
                <c:pt idx="134">
                  <c:v>2010.2027397260274</c:v>
                </c:pt>
                <c:pt idx="135">
                  <c:v>2010.2876712328766</c:v>
                </c:pt>
                <c:pt idx="136">
                  <c:v>2010.3698630136987</c:v>
                </c:pt>
                <c:pt idx="137">
                  <c:v>2010.4547945205479</c:v>
                </c:pt>
                <c:pt idx="138">
                  <c:v>2010.5369863013698</c:v>
                </c:pt>
                <c:pt idx="139">
                  <c:v>2010.6219178082192</c:v>
                </c:pt>
                <c:pt idx="140">
                  <c:v>2010.7068493150684</c:v>
                </c:pt>
                <c:pt idx="141">
                  <c:v>2010.7890410958903</c:v>
                </c:pt>
                <c:pt idx="142">
                  <c:v>2010.8739726027397</c:v>
                </c:pt>
                <c:pt idx="143">
                  <c:v>2010.9561643835616</c:v>
                </c:pt>
                <c:pt idx="144">
                  <c:v>2011.041095890411</c:v>
                </c:pt>
                <c:pt idx="145">
                  <c:v>2011.1260273972603</c:v>
                </c:pt>
                <c:pt idx="146">
                  <c:v>2011.2027397260274</c:v>
                </c:pt>
                <c:pt idx="147">
                  <c:v>2011.2876712328766</c:v>
                </c:pt>
                <c:pt idx="148">
                  <c:v>2011.3698630136987</c:v>
                </c:pt>
                <c:pt idx="149">
                  <c:v>2011.4547945205479</c:v>
                </c:pt>
                <c:pt idx="150">
                  <c:v>2011.5369863013698</c:v>
                </c:pt>
                <c:pt idx="151">
                  <c:v>2011.6219178082192</c:v>
                </c:pt>
                <c:pt idx="152">
                  <c:v>2011.7068493150684</c:v>
                </c:pt>
                <c:pt idx="153">
                  <c:v>2011.7890410958903</c:v>
                </c:pt>
                <c:pt idx="154">
                  <c:v>2011.8739726027397</c:v>
                </c:pt>
                <c:pt idx="155">
                  <c:v>2011.9561643835616</c:v>
                </c:pt>
                <c:pt idx="156">
                  <c:v>2012.041095890411</c:v>
                </c:pt>
                <c:pt idx="157">
                  <c:v>2012.1260273972603</c:v>
                </c:pt>
                <c:pt idx="158">
                  <c:v>2012.2027397260274</c:v>
                </c:pt>
                <c:pt idx="159">
                  <c:v>2012.2876712328766</c:v>
                </c:pt>
                <c:pt idx="160">
                  <c:v>2012.3698630136987</c:v>
                </c:pt>
                <c:pt idx="161">
                  <c:v>2012.4547945205479</c:v>
                </c:pt>
                <c:pt idx="162">
                  <c:v>2012.5369863013698</c:v>
                </c:pt>
                <c:pt idx="163">
                  <c:v>2012.6219178082192</c:v>
                </c:pt>
                <c:pt idx="164">
                  <c:v>2012.7068493150684</c:v>
                </c:pt>
                <c:pt idx="165">
                  <c:v>2012.7890410958903</c:v>
                </c:pt>
                <c:pt idx="166">
                  <c:v>2012.8739726027397</c:v>
                </c:pt>
                <c:pt idx="167">
                  <c:v>2012.9561643835616</c:v>
                </c:pt>
                <c:pt idx="168">
                  <c:v>2013.041095890411</c:v>
                </c:pt>
                <c:pt idx="169">
                  <c:v>2013.1260273972603</c:v>
                </c:pt>
                <c:pt idx="170">
                  <c:v>2013.2027397260274</c:v>
                </c:pt>
                <c:pt idx="171">
                  <c:v>2013.2876712328766</c:v>
                </c:pt>
                <c:pt idx="172">
                  <c:v>2013.3698630136987</c:v>
                </c:pt>
                <c:pt idx="173">
                  <c:v>2013.4547945205479</c:v>
                </c:pt>
                <c:pt idx="174">
                  <c:v>2013.5369863013698</c:v>
                </c:pt>
                <c:pt idx="175">
                  <c:v>2013.6219178082192</c:v>
                </c:pt>
                <c:pt idx="176">
                  <c:v>2013.7068493150684</c:v>
                </c:pt>
                <c:pt idx="177">
                  <c:v>2013.7890410958903</c:v>
                </c:pt>
                <c:pt idx="178">
                  <c:v>2013.8739726027397</c:v>
                </c:pt>
                <c:pt idx="179">
                  <c:v>2013.9561643835616</c:v>
                </c:pt>
                <c:pt idx="180">
                  <c:v>2014.041095890411</c:v>
                </c:pt>
                <c:pt idx="181">
                  <c:v>2014.1260273972603</c:v>
                </c:pt>
                <c:pt idx="182">
                  <c:v>2014.2027397260274</c:v>
                </c:pt>
                <c:pt idx="183">
                  <c:v>2014.2876712328766</c:v>
                </c:pt>
                <c:pt idx="184">
                  <c:v>2014.3698630136987</c:v>
                </c:pt>
                <c:pt idx="185">
                  <c:v>2014.4547945205479</c:v>
                </c:pt>
                <c:pt idx="186">
                  <c:v>2014.5369863013698</c:v>
                </c:pt>
                <c:pt idx="187">
                  <c:v>2014.6219178082192</c:v>
                </c:pt>
                <c:pt idx="188">
                  <c:v>2014.7068493150684</c:v>
                </c:pt>
                <c:pt idx="189">
                  <c:v>2014.7890410958903</c:v>
                </c:pt>
                <c:pt idx="190">
                  <c:v>2014.8739726027397</c:v>
                </c:pt>
                <c:pt idx="191">
                  <c:v>2014.9561643835616</c:v>
                </c:pt>
                <c:pt idx="192">
                  <c:v>2015.041095890411</c:v>
                </c:pt>
                <c:pt idx="193">
                  <c:v>2015.1260273972603</c:v>
                </c:pt>
                <c:pt idx="194">
                  <c:v>2015.2027397260274</c:v>
                </c:pt>
                <c:pt idx="195">
                  <c:v>2015.2876712328766</c:v>
                </c:pt>
                <c:pt idx="196">
                  <c:v>2015.3698630136987</c:v>
                </c:pt>
                <c:pt idx="197">
                  <c:v>2015.4547945205479</c:v>
                </c:pt>
                <c:pt idx="198">
                  <c:v>2015.5369863013698</c:v>
                </c:pt>
                <c:pt idx="199">
                  <c:v>2015.6219178082192</c:v>
                </c:pt>
                <c:pt idx="200">
                  <c:v>2015.7068493150684</c:v>
                </c:pt>
                <c:pt idx="201">
                  <c:v>2015.7890410958903</c:v>
                </c:pt>
                <c:pt idx="202">
                  <c:v>2015.8739726027397</c:v>
                </c:pt>
                <c:pt idx="203">
                  <c:v>2015.9561643835616</c:v>
                </c:pt>
                <c:pt idx="204">
                  <c:v>2016.041095890411</c:v>
                </c:pt>
                <c:pt idx="205">
                  <c:v>2016.1260273972603</c:v>
                </c:pt>
                <c:pt idx="206">
                  <c:v>2016.2027397260274</c:v>
                </c:pt>
                <c:pt idx="207">
                  <c:v>2016.2876712328766</c:v>
                </c:pt>
                <c:pt idx="208">
                  <c:v>2016.3698630136987</c:v>
                </c:pt>
                <c:pt idx="209">
                  <c:v>2016.4547945205479</c:v>
                </c:pt>
                <c:pt idx="210">
                  <c:v>2016.5369863013698</c:v>
                </c:pt>
                <c:pt idx="211">
                  <c:v>2016.6219178082192</c:v>
                </c:pt>
                <c:pt idx="212">
                  <c:v>2016.7068493150684</c:v>
                </c:pt>
                <c:pt idx="213">
                  <c:v>2016.7890410958903</c:v>
                </c:pt>
                <c:pt idx="214">
                  <c:v>2016.8739726027397</c:v>
                </c:pt>
                <c:pt idx="215">
                  <c:v>2016.9561643835616</c:v>
                </c:pt>
                <c:pt idx="216">
                  <c:v>2017.041095890411</c:v>
                </c:pt>
                <c:pt idx="217">
                  <c:v>2017.1260273972603</c:v>
                </c:pt>
                <c:pt idx="218">
                  <c:v>2017.2027397260274</c:v>
                </c:pt>
                <c:pt idx="219">
                  <c:v>2017.2876712328766</c:v>
                </c:pt>
                <c:pt idx="220">
                  <c:v>2017.3698630136987</c:v>
                </c:pt>
                <c:pt idx="221">
                  <c:v>2017.4547945205479</c:v>
                </c:pt>
                <c:pt idx="222">
                  <c:v>2017.5369863013698</c:v>
                </c:pt>
                <c:pt idx="223">
                  <c:v>2017.6219178082192</c:v>
                </c:pt>
                <c:pt idx="224">
                  <c:v>2017.7068493150684</c:v>
                </c:pt>
                <c:pt idx="225">
                  <c:v>2017.7890410958903</c:v>
                </c:pt>
                <c:pt idx="226">
                  <c:v>2017.8739726027397</c:v>
                </c:pt>
                <c:pt idx="227">
                  <c:v>2017.9561643835616</c:v>
                </c:pt>
                <c:pt idx="228">
                  <c:v>2018.041095890411</c:v>
                </c:pt>
                <c:pt idx="229">
                  <c:v>2018.1260273972603</c:v>
                </c:pt>
                <c:pt idx="230">
                  <c:v>2018.2027397260274</c:v>
                </c:pt>
                <c:pt idx="231">
                  <c:v>2018.2876712328766</c:v>
                </c:pt>
                <c:pt idx="232">
                  <c:v>2018.3698630136987</c:v>
                </c:pt>
                <c:pt idx="233">
                  <c:v>2018.4547945205479</c:v>
                </c:pt>
                <c:pt idx="234">
                  <c:v>2018.5369863013698</c:v>
                </c:pt>
                <c:pt idx="235">
                  <c:v>2018.6219178082192</c:v>
                </c:pt>
                <c:pt idx="236">
                  <c:v>2018.7068493150684</c:v>
                </c:pt>
                <c:pt idx="237">
                  <c:v>2018.7890410958903</c:v>
                </c:pt>
                <c:pt idx="238">
                  <c:v>2018.8739726027397</c:v>
                </c:pt>
                <c:pt idx="239">
                  <c:v>2018.9561643835616</c:v>
                </c:pt>
                <c:pt idx="240">
                  <c:v>2019.041095890411</c:v>
                </c:pt>
                <c:pt idx="241">
                  <c:v>2019.1260273972603</c:v>
                </c:pt>
                <c:pt idx="242">
                  <c:v>2019.2027397260274</c:v>
                </c:pt>
                <c:pt idx="243">
                  <c:v>2019.2876712328766</c:v>
                </c:pt>
                <c:pt idx="244">
                  <c:v>2019.3698630136987</c:v>
                </c:pt>
                <c:pt idx="245">
                  <c:v>2019.4547945205479</c:v>
                </c:pt>
                <c:pt idx="246">
                  <c:v>2019.5369863013698</c:v>
                </c:pt>
                <c:pt idx="247">
                  <c:v>2019.6219178082192</c:v>
                </c:pt>
                <c:pt idx="248">
                  <c:v>2019.7068493150684</c:v>
                </c:pt>
                <c:pt idx="249">
                  <c:v>2019.7890410958903</c:v>
                </c:pt>
                <c:pt idx="250">
                  <c:v>2019.8739726027397</c:v>
                </c:pt>
                <c:pt idx="251">
                  <c:v>2019.9561643835616</c:v>
                </c:pt>
                <c:pt idx="252">
                  <c:v>2020.041095890411</c:v>
                </c:pt>
                <c:pt idx="253">
                  <c:v>2020.1260273972603</c:v>
                </c:pt>
                <c:pt idx="254">
                  <c:v>2020.2027397260274</c:v>
                </c:pt>
                <c:pt idx="255">
                  <c:v>2020.2876712328766</c:v>
                </c:pt>
                <c:pt idx="256">
                  <c:v>2020.3698630136987</c:v>
                </c:pt>
                <c:pt idx="257">
                  <c:v>2020.4547945205479</c:v>
                </c:pt>
                <c:pt idx="258">
                  <c:v>2020.5369863013698</c:v>
                </c:pt>
                <c:pt idx="259">
                  <c:v>2020.6219178082192</c:v>
                </c:pt>
                <c:pt idx="260">
                  <c:v>2020.7068493150684</c:v>
                </c:pt>
                <c:pt idx="261">
                  <c:v>2020.7890410958903</c:v>
                </c:pt>
                <c:pt idx="262">
                  <c:v>2020.8739726027397</c:v>
                </c:pt>
                <c:pt idx="263">
                  <c:v>2020.9561643835616</c:v>
                </c:pt>
                <c:pt idx="264">
                  <c:v>2021.041095890411</c:v>
                </c:pt>
                <c:pt idx="265">
                  <c:v>2021.1260273972603</c:v>
                </c:pt>
                <c:pt idx="266">
                  <c:v>2021.2027397260274</c:v>
                </c:pt>
                <c:pt idx="267">
                  <c:v>2021.2876712328766</c:v>
                </c:pt>
                <c:pt idx="268">
                  <c:v>2021.3698630136987</c:v>
                </c:pt>
                <c:pt idx="269">
                  <c:v>2021.4547945205479</c:v>
                </c:pt>
                <c:pt idx="270">
                  <c:v>2021.5369863013698</c:v>
                </c:pt>
                <c:pt idx="271">
                  <c:v>2021.6219178082192</c:v>
                </c:pt>
                <c:pt idx="272">
                  <c:v>2021.7068493150684</c:v>
                </c:pt>
                <c:pt idx="273">
                  <c:v>2021.7890410958903</c:v>
                </c:pt>
                <c:pt idx="274">
                  <c:v>2021.8739726027397</c:v>
                </c:pt>
                <c:pt idx="275">
                  <c:v>2021.9561643835616</c:v>
                </c:pt>
              </c:numCache>
            </c:numRef>
          </c:xVal>
          <c:yVal>
            <c:numRef>
              <c:f>Sheet2!$H$14:$H$289</c:f>
              <c:numCache>
                <c:formatCode>General</c:formatCode>
                <c:ptCount val="276"/>
                <c:pt idx="1">
                  <c:v>3564.2375594877822</c:v>
                </c:pt>
                <c:pt idx="4">
                  <c:v>4659.036768408364</c:v>
                </c:pt>
                <c:pt idx="7">
                  <c:v>4406.6781165973425</c:v>
                </c:pt>
                <c:pt idx="10">
                  <c:v>4429.6811576143073</c:v>
                </c:pt>
                <c:pt idx="18">
                  <c:v>4691.7845760634027</c:v>
                </c:pt>
                <c:pt idx="25">
                  <c:v>4026.1299723179413</c:v>
                </c:pt>
                <c:pt idx="28">
                  <c:v>5633.9158985406875</c:v>
                </c:pt>
                <c:pt idx="31">
                  <c:v>4893.2053691765668</c:v>
                </c:pt>
                <c:pt idx="34">
                  <c:v>5134.7053243342434</c:v>
                </c:pt>
                <c:pt idx="37">
                  <c:v>4135.3037174780802</c:v>
                </c:pt>
                <c:pt idx="40">
                  <c:v>4762.54660968401</c:v>
                </c:pt>
                <c:pt idx="43">
                  <c:v>4935.7446627692225</c:v>
                </c:pt>
                <c:pt idx="46">
                  <c:v>4622.2816581985453</c:v>
                </c:pt>
                <c:pt idx="49">
                  <c:v>4019.7257930192773</c:v>
                </c:pt>
                <c:pt idx="52">
                  <c:v>5041.0028831943137</c:v>
                </c:pt>
                <c:pt idx="55">
                  <c:v>5253.7375940647835</c:v>
                </c:pt>
                <c:pt idx="58">
                  <c:v>4743.6661606376356</c:v>
                </c:pt>
                <c:pt idx="61">
                  <c:v>4204.9896417985592</c:v>
                </c:pt>
                <c:pt idx="64">
                  <c:v>5433.8505290022886</c:v>
                </c:pt>
                <c:pt idx="67">
                  <c:v>5250.3505432397469</c:v>
                </c:pt>
                <c:pt idx="70">
                  <c:v>4754.792336255291</c:v>
                </c:pt>
                <c:pt idx="73">
                  <c:v>4153.2793416384075</c:v>
                </c:pt>
                <c:pt idx="76">
                  <c:v>5247.70940398729</c:v>
                </c:pt>
                <c:pt idx="79">
                  <c:v>5088.7727432781703</c:v>
                </c:pt>
                <c:pt idx="82">
                  <c:v>4806.2310678779986</c:v>
                </c:pt>
                <c:pt idx="84">
                  <c:v>4713.1566966011324</c:v>
                </c:pt>
                <c:pt idx="85">
                  <c:v>3885.2556877607776</c:v>
                </c:pt>
                <c:pt idx="86">
                  <c:v>4123.3177088297225</c:v>
                </c:pt>
                <c:pt idx="87">
                  <c:v>4568.3321405569941</c:v>
                </c:pt>
                <c:pt idx="88">
                  <c:v>5013.8128474952109</c:v>
                </c:pt>
                <c:pt idx="89">
                  <c:v>5828.404354066849</c:v>
                </c:pt>
                <c:pt idx="90">
                  <c:v>5174.0433496826518</c:v>
                </c:pt>
                <c:pt idx="91">
                  <c:v>4956.2635570820757</c:v>
                </c:pt>
                <c:pt idx="92">
                  <c:v>4812.9735134338962</c:v>
                </c:pt>
                <c:pt idx="93">
                  <c:v>4804.4381900469189</c:v>
                </c:pt>
                <c:pt idx="94">
                  <c:v>4708.1598031485828</c:v>
                </c:pt>
                <c:pt idx="95">
                  <c:v>4308.7331630857752</c:v>
                </c:pt>
                <c:pt idx="96">
                  <c:v>4426.0078729227589</c:v>
                </c:pt>
                <c:pt idx="97">
                  <c:v>3663.1201085075168</c:v>
                </c:pt>
                <c:pt idx="98">
                  <c:v>4135.9891489304291</c:v>
                </c:pt>
                <c:pt idx="99">
                  <c:v>4609.1135390886166</c:v>
                </c:pt>
                <c:pt idx="100">
                  <c:v>4858.9811933895489</c:v>
                </c:pt>
                <c:pt idx="101">
                  <c:v>4756.6244865459958</c:v>
                </c:pt>
                <c:pt idx="102">
                  <c:v>5013.5798821259177</c:v>
                </c:pt>
                <c:pt idx="103">
                  <c:v>4562.2336490532434</c:v>
                </c:pt>
                <c:pt idx="104">
                  <c:v>4133.5768937793382</c:v>
                </c:pt>
                <c:pt idx="105">
                  <c:v>4401.6361058435496</c:v>
                </c:pt>
                <c:pt idx="106">
                  <c:v>4458.705460649805</c:v>
                </c:pt>
                <c:pt idx="107">
                  <c:v>4131.478010366488</c:v>
                </c:pt>
                <c:pt idx="108">
                  <c:v>4101.8340125366194</c:v>
                </c:pt>
                <c:pt idx="109">
                  <c:v>3682.7329415033469</c:v>
                </c:pt>
                <c:pt idx="110">
                  <c:v>3801.2108098871581</c:v>
                </c:pt>
                <c:pt idx="111">
                  <c:v>4306.2349032725933</c:v>
                </c:pt>
                <c:pt idx="112">
                  <c:v>4483.039668412317</c:v>
                </c:pt>
                <c:pt idx="113">
                  <c:v>4692.151885962272</c:v>
                </c:pt>
                <c:pt idx="114">
                  <c:v>4724.1497836729905</c:v>
                </c:pt>
                <c:pt idx="115">
                  <c:v>4219.653704799417</c:v>
                </c:pt>
                <c:pt idx="116">
                  <c:v>4671.4837574204494</c:v>
                </c:pt>
                <c:pt idx="117">
                  <c:v>4047.5725244031901</c:v>
                </c:pt>
                <c:pt idx="118">
                  <c:v>3494.2775441643948</c:v>
                </c:pt>
                <c:pt idx="119">
                  <c:v>4539.6738215330597</c:v>
                </c:pt>
                <c:pt idx="120">
                  <c:v>3400.7661200265793</c:v>
                </c:pt>
                <c:pt idx="121">
                  <c:v>3467.918905188134</c:v>
                </c:pt>
                <c:pt idx="122">
                  <c:v>3765.1049840474789</c:v>
                </c:pt>
                <c:pt idx="123">
                  <c:v>4118.9253411674426</c:v>
                </c:pt>
                <c:pt idx="124">
                  <c:v>4205.2951507328962</c:v>
                </c:pt>
                <c:pt idx="125">
                  <c:v>4977.3475355197834</c:v>
                </c:pt>
                <c:pt idx="126">
                  <c:v>4477.0560241895309</c:v>
                </c:pt>
                <c:pt idx="127">
                  <c:v>4096.2244647440148</c:v>
                </c:pt>
                <c:pt idx="128">
                  <c:v>4139.2748867547434</c:v>
                </c:pt>
                <c:pt idx="129">
                  <c:v>3907.2516386179027</c:v>
                </c:pt>
                <c:pt idx="130">
                  <c:v>3898.0910428871675</c:v>
                </c:pt>
                <c:pt idx="131">
                  <c:v>4043.840342891915</c:v>
                </c:pt>
                <c:pt idx="132">
                  <c:v>3397.7065792121957</c:v>
                </c:pt>
                <c:pt idx="133">
                  <c:v>3158.6929783370706</c:v>
                </c:pt>
                <c:pt idx="134">
                  <c:v>4125.4813156597193</c:v>
                </c:pt>
                <c:pt idx="135">
                  <c:v>4461.8883672762959</c:v>
                </c:pt>
                <c:pt idx="136">
                  <c:v>3881.7300459650914</c:v>
                </c:pt>
                <c:pt idx="137">
                  <c:v>4654.7789802521474</c:v>
                </c:pt>
                <c:pt idx="138">
                  <c:v>4253.7344124134261</c:v>
                </c:pt>
                <c:pt idx="139">
                  <c:v>4290.1942892326297</c:v>
                </c:pt>
                <c:pt idx="140">
                  <c:v>3938.6617347099327</c:v>
                </c:pt>
                <c:pt idx="141">
                  <c:v>3722.5499039475494</c:v>
                </c:pt>
                <c:pt idx="142">
                  <c:v>4182.5375203471822</c:v>
                </c:pt>
                <c:pt idx="143">
                  <c:v>3633.7330004880832</c:v>
                </c:pt>
                <c:pt idx="144">
                  <c:v>3449.818364992369</c:v>
                </c:pt>
                <c:pt idx="145">
                  <c:v>3473.9598173797144</c:v>
                </c:pt>
                <c:pt idx="146">
                  <c:v>3906.4810139928909</c:v>
                </c:pt>
                <c:pt idx="147">
                  <c:v>4009.6518352893986</c:v>
                </c:pt>
                <c:pt idx="148">
                  <c:v>4395.0870344670575</c:v>
                </c:pt>
                <c:pt idx="149">
                  <c:v>4695.8707649757998</c:v>
                </c:pt>
                <c:pt idx="150">
                  <c:v>3978.4791902563343</c:v>
                </c:pt>
                <c:pt idx="151">
                  <c:v>4338.4542905748795</c:v>
                </c:pt>
                <c:pt idx="152">
                  <c:v>4273.0104014199806</c:v>
                </c:pt>
                <c:pt idx="153">
                  <c:v>3772.234688477351</c:v>
                </c:pt>
                <c:pt idx="154">
                  <c:v>3965.293990523483</c:v>
                </c:pt>
                <c:pt idx="155">
                  <c:v>3789.0309313946577</c:v>
                </c:pt>
                <c:pt idx="156">
                  <c:v>3657.9263375736264</c:v>
                </c:pt>
                <c:pt idx="157">
                  <c:v>3075.0916477158457</c:v>
                </c:pt>
                <c:pt idx="158">
                  <c:v>3471.6404115833807</c:v>
                </c:pt>
                <c:pt idx="159">
                  <c:v>3923.0569762225209</c:v>
                </c:pt>
                <c:pt idx="160">
                  <c:v>4214.1954239569313</c:v>
                </c:pt>
                <c:pt idx="161">
                  <c:v>4233.8083325856142</c:v>
                </c:pt>
                <c:pt idx="162">
                  <c:v>4357.0806871300601</c:v>
                </c:pt>
                <c:pt idx="163">
                  <c:v>4066.3929608243243</c:v>
                </c:pt>
                <c:pt idx="164">
                  <c:v>3724.782473455959</c:v>
                </c:pt>
                <c:pt idx="165">
                  <c:v>3375.4646058553672</c:v>
                </c:pt>
                <c:pt idx="166">
                  <c:v>4558.7438791685363</c:v>
                </c:pt>
                <c:pt idx="167">
                  <c:v>3830.5802399455852</c:v>
                </c:pt>
                <c:pt idx="168">
                  <c:v>3391.9796674750082</c:v>
                </c:pt>
                <c:pt idx="169">
                  <c:v>2957.2977022328673</c:v>
                </c:pt>
                <c:pt idx="170">
                  <c:v>3180.6964838884141</c:v>
                </c:pt>
                <c:pt idx="171">
                  <c:v>4142.3657328285553</c:v>
                </c:pt>
                <c:pt idx="172">
                  <c:v>3995.2266131649194</c:v>
                </c:pt>
                <c:pt idx="173">
                  <c:v>4014.5392377861908</c:v>
                </c:pt>
                <c:pt idx="174">
                  <c:v>4208.2713348104471</c:v>
                </c:pt>
                <c:pt idx="175">
                  <c:v>3871.2092646417414</c:v>
                </c:pt>
                <c:pt idx="176">
                  <c:v>3810.712471606274</c:v>
                </c:pt>
                <c:pt idx="177">
                  <c:v>3506.9916279069771</c:v>
                </c:pt>
                <c:pt idx="178">
                  <c:v>3211.9818222462595</c:v>
                </c:pt>
                <c:pt idx="179">
                  <c:v>4230.6010474711702</c:v>
                </c:pt>
                <c:pt idx="180">
                  <c:v>3204.2248324506331</c:v>
                </c:pt>
                <c:pt idx="181">
                  <c:v>3082.9490565291935</c:v>
                </c:pt>
                <c:pt idx="182">
                  <c:v>3122.7122747553003</c:v>
                </c:pt>
                <c:pt idx="183">
                  <c:v>3863.8677065679794</c:v>
                </c:pt>
                <c:pt idx="184">
                  <c:v>4007.8345604109322</c:v>
                </c:pt>
                <c:pt idx="185">
                  <c:v>4085.751380578517</c:v>
                </c:pt>
                <c:pt idx="186">
                  <c:v>4051.1627206424619</c:v>
                </c:pt>
                <c:pt idx="187">
                  <c:v>3749.2028253838271</c:v>
                </c:pt>
                <c:pt idx="188">
                  <c:v>3947.1028718338926</c:v>
                </c:pt>
                <c:pt idx="189">
                  <c:v>3590.7744256127671</c:v>
                </c:pt>
                <c:pt idx="190">
                  <c:v>3226.8524077981069</c:v>
                </c:pt>
                <c:pt idx="191">
                  <c:v>4001.3864954150549</c:v>
                </c:pt>
                <c:pt idx="192">
                  <c:v>3190.5201511978189</c:v>
                </c:pt>
                <c:pt idx="193">
                  <c:v>2827.1454978021889</c:v>
                </c:pt>
                <c:pt idx="194">
                  <c:v>3373.8829018592173</c:v>
                </c:pt>
                <c:pt idx="195">
                  <c:v>3837.7047591251207</c:v>
                </c:pt>
                <c:pt idx="196">
                  <c:v>3825.7694196161751</c:v>
                </c:pt>
                <c:pt idx="197">
                  <c:v>4545.1181924581588</c:v>
                </c:pt>
                <c:pt idx="198">
                  <c:v>4080.2421630109698</c:v>
                </c:pt>
                <c:pt idx="199">
                  <c:v>3815.987586007383</c:v>
                </c:pt>
                <c:pt idx="200">
                  <c:v>3853.0218601949882</c:v>
                </c:pt>
                <c:pt idx="201">
                  <c:v>3673.3893834571963</c:v>
                </c:pt>
                <c:pt idx="202">
                  <c:v>3766.6577162213553</c:v>
                </c:pt>
                <c:pt idx="203">
                  <c:v>4042.163992403021</c:v>
                </c:pt>
                <c:pt idx="204">
                  <c:v>3221.6922109390994</c:v>
                </c:pt>
                <c:pt idx="205">
                  <c:v>2756.3270579083573</c:v>
                </c:pt>
                <c:pt idx="206">
                  <c:v>3406.8464546320643</c:v>
                </c:pt>
                <c:pt idx="207">
                  <c:v>3875.1999499879435</c:v>
                </c:pt>
                <c:pt idx="208">
                  <c:v>3863.14799967619</c:v>
                </c:pt>
                <c:pt idx="209">
                  <c:v>4589.5249628630709</c:v>
                </c:pt>
                <c:pt idx="210">
                  <c:v>4120.1069958397229</c:v>
                </c:pt>
                <c:pt idx="211">
                  <c:v>3853.2705954747726</c:v>
                </c:pt>
                <c:pt idx="212">
                  <c:v>3890.6667023895648</c:v>
                </c:pt>
                <c:pt idx="213">
                  <c:v>3709.2791781889814</c:v>
                </c:pt>
                <c:pt idx="214">
                  <c:v>3803.4587623802167</c:v>
                </c:pt>
                <c:pt idx="215">
                  <c:v>4081.6567934147724</c:v>
                </c:pt>
                <c:pt idx="216">
                  <c:v>3487.1947131423958</c:v>
                </c:pt>
                <c:pt idx="217">
                  <c:v>3030.8265028171995</c:v>
                </c:pt>
                <c:pt idx="218">
                  <c:v>3060.0364338774343</c:v>
                </c:pt>
                <c:pt idx="219">
                  <c:v>3628.170190065935</c:v>
                </c:pt>
                <c:pt idx="220">
                  <c:v>3851.3804443349545</c:v>
                </c:pt>
                <c:pt idx="221">
                  <c:v>4493.8954630447306</c:v>
                </c:pt>
                <c:pt idx="222">
                  <c:v>3812.3820563220506</c:v>
                </c:pt>
                <c:pt idx="223">
                  <c:v>3832.2030592848273</c:v>
                </c:pt>
                <c:pt idx="224">
                  <c:v>3643.3313183828986</c:v>
                </c:pt>
                <c:pt idx="225">
                  <c:v>3684.1782256158699</c:v>
                </c:pt>
                <c:pt idx="226">
                  <c:v>3747.5518407498157</c:v>
                </c:pt>
                <c:pt idx="227">
                  <c:v>3165.2618907285932</c:v>
                </c:pt>
                <c:pt idx="228">
                  <c:v>3428.7960271350325</c:v>
                </c:pt>
                <c:pt idx="229">
                  <c:v>3426.508017038062</c:v>
                </c:pt>
                <c:pt idx="230">
                  <c:v>3265.7534264216447</c:v>
                </c:pt>
                <c:pt idx="231">
                  <c:v>3983.2831371896705</c:v>
                </c:pt>
                <c:pt idx="232">
                  <c:v>4219.4629924999026</c:v>
                </c:pt>
                <c:pt idx="233">
                  <c:v>4289.5394629960774</c:v>
                </c:pt>
                <c:pt idx="234">
                  <c:v>4338.132222247561</c:v>
                </c:pt>
                <c:pt idx="235">
                  <c:v>4007.0944507865647</c:v>
                </c:pt>
                <c:pt idx="236">
                  <c:v>3715.6773208023174</c:v>
                </c:pt>
                <c:pt idx="237">
                  <c:v>4082.4134671751694</c:v>
                </c:pt>
                <c:pt idx="238">
                  <c:v>4258.7252852053616</c:v>
                </c:pt>
                <c:pt idx="239">
                  <c:v>3783.8877467110779</c:v>
                </c:pt>
                <c:pt idx="240">
                  <c:v>3547.5429511574253</c:v>
                </c:pt>
                <c:pt idx="241">
                  <c:v>3331.2542062549487</c:v>
                </c:pt>
                <c:pt idx="242">
                  <c:v>3309.4431248350488</c:v>
                </c:pt>
                <c:pt idx="243">
                  <c:v>4534.4982405208066</c:v>
                </c:pt>
                <c:pt idx="244">
                  <c:v>4386.6925267540164</c:v>
                </c:pt>
                <c:pt idx="245">
                  <c:v>4236.5395223013984</c:v>
                </c:pt>
                <c:pt idx="246">
                  <c:v>4537.8789833048131</c:v>
                </c:pt>
                <c:pt idx="247">
                  <c:v>4184.9253782170799</c:v>
                </c:pt>
                <c:pt idx="248">
                  <c:v>4057.6649401777076</c:v>
                </c:pt>
                <c:pt idx="249">
                  <c:v>4044.8633885015197</c:v>
                </c:pt>
                <c:pt idx="250">
                  <c:v>3598.6449590921088</c:v>
                </c:pt>
                <c:pt idx="251">
                  <c:v>4620.5938029440058</c:v>
                </c:pt>
                <c:pt idx="252">
                  <c:v>3702.1181029365384</c:v>
                </c:pt>
                <c:pt idx="253">
                  <c:v>3393.6813469355789</c:v>
                </c:pt>
                <c:pt idx="254">
                  <c:v>4195.7492776262179</c:v>
                </c:pt>
                <c:pt idx="255">
                  <c:v>4606.2460084932682</c:v>
                </c:pt>
                <c:pt idx="256">
                  <c:v>4904.1427247057673</c:v>
                </c:pt>
                <c:pt idx="257">
                  <c:v>5440.5695866390133</c:v>
                </c:pt>
                <c:pt idx="258">
                  <c:v>4827.4191849308745</c:v>
                </c:pt>
                <c:pt idx="259">
                  <c:v>4744.0111417063208</c:v>
                </c:pt>
                <c:pt idx="260">
                  <c:v>4738.366878449704</c:v>
                </c:pt>
                <c:pt idx="261">
                  <c:v>4509.6822935858727</c:v>
                </c:pt>
                <c:pt idx="262">
                  <c:v>4838.5342309422704</c:v>
                </c:pt>
                <c:pt idx="263">
                  <c:v>4708.4046503774607</c:v>
                </c:pt>
                <c:pt idx="264">
                  <c:v>3949.1508021208788</c:v>
                </c:pt>
                <c:pt idx="265">
                  <c:v>3529.4710012887795</c:v>
                </c:pt>
                <c:pt idx="266">
                  <c:v>4519.5772991554204</c:v>
                </c:pt>
                <c:pt idx="267">
                  <c:v>4987.5595687464538</c:v>
                </c:pt>
                <c:pt idx="268">
                  <c:v>4464.6526751466808</c:v>
                </c:pt>
                <c:pt idx="269">
                  <c:v>5282.5873239089133</c:v>
                </c:pt>
                <c:pt idx="270">
                  <c:v>4924.6999962064629</c:v>
                </c:pt>
                <c:pt idx="271">
                  <c:v>4790.3584415088308</c:v>
                </c:pt>
                <c:pt idx="272">
                  <c:v>4672.8483622398207</c:v>
                </c:pt>
                <c:pt idx="273">
                  <c:v>4164.5761518093977</c:v>
                </c:pt>
                <c:pt idx="274">
                  <c:v>4840.6131958322021</c:v>
                </c:pt>
                <c:pt idx="275">
                  <c:v>4276.410220903239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D4E-45B6-A037-375AB1E50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2457624"/>
        <c:axId val="442458408"/>
      </c:scatterChart>
      <c:valAx>
        <c:axId val="442457624"/>
        <c:scaling>
          <c:orientation val="minMax"/>
          <c:max val="2018"/>
          <c:min val="2004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2458408"/>
        <c:crosses val="autoZero"/>
        <c:crossBetween val="midCat"/>
        <c:majorUnit val="1"/>
        <c:minorUnit val="0.25"/>
      </c:valAx>
      <c:valAx>
        <c:axId val="442458408"/>
        <c:scaling>
          <c:orientation val="minMax"/>
          <c:max val="6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g/HH/d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2457624"/>
        <c:crosses val="autoZero"/>
        <c:crossBetween val="midCat"/>
        <c:majorUnit val="2000"/>
        <c:minorUnit val="500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Sheet2!$C$2:$C$289</c:f>
              <c:numCache>
                <c:formatCode>General</c:formatCode>
                <c:ptCount val="288"/>
                <c:pt idx="0">
                  <c:v>1998.041095890411</c:v>
                </c:pt>
                <c:pt idx="1">
                  <c:v>1998.1260273972603</c:v>
                </c:pt>
                <c:pt idx="2">
                  <c:v>1998.2027397260274</c:v>
                </c:pt>
                <c:pt idx="3">
                  <c:v>1998.2876712328766</c:v>
                </c:pt>
                <c:pt idx="4">
                  <c:v>1998.3698630136987</c:v>
                </c:pt>
                <c:pt idx="5">
                  <c:v>1998.4547945205479</c:v>
                </c:pt>
                <c:pt idx="6">
                  <c:v>1998.5369863013698</c:v>
                </c:pt>
                <c:pt idx="7">
                  <c:v>1998.6219178082192</c:v>
                </c:pt>
                <c:pt idx="8">
                  <c:v>1998.7068493150684</c:v>
                </c:pt>
                <c:pt idx="9">
                  <c:v>1998.7890410958903</c:v>
                </c:pt>
                <c:pt idx="10">
                  <c:v>1998.8739726027397</c:v>
                </c:pt>
                <c:pt idx="11">
                  <c:v>1998.9561643835616</c:v>
                </c:pt>
                <c:pt idx="12">
                  <c:v>1999.041095890411</c:v>
                </c:pt>
                <c:pt idx="13">
                  <c:v>1999.1260273972603</c:v>
                </c:pt>
                <c:pt idx="14">
                  <c:v>1999.2027397260274</c:v>
                </c:pt>
                <c:pt idx="15">
                  <c:v>1999.2876712328766</c:v>
                </c:pt>
                <c:pt idx="16">
                  <c:v>1999.3698630136987</c:v>
                </c:pt>
                <c:pt idx="17">
                  <c:v>1999.4547945205479</c:v>
                </c:pt>
                <c:pt idx="18">
                  <c:v>1999.5369863013698</c:v>
                </c:pt>
                <c:pt idx="19">
                  <c:v>1999.6219178082192</c:v>
                </c:pt>
                <c:pt idx="20">
                  <c:v>1999.7068493150684</c:v>
                </c:pt>
                <c:pt idx="21">
                  <c:v>1999.7890410958903</c:v>
                </c:pt>
                <c:pt idx="22">
                  <c:v>1999.8739726027397</c:v>
                </c:pt>
                <c:pt idx="23">
                  <c:v>1999.9561643835616</c:v>
                </c:pt>
                <c:pt idx="24">
                  <c:v>2000.041095890411</c:v>
                </c:pt>
                <c:pt idx="25">
                  <c:v>2000.1260273972603</c:v>
                </c:pt>
                <c:pt idx="26">
                  <c:v>2000.2027397260274</c:v>
                </c:pt>
                <c:pt idx="27">
                  <c:v>2000.2876712328766</c:v>
                </c:pt>
                <c:pt idx="28">
                  <c:v>2000.3698630136987</c:v>
                </c:pt>
                <c:pt idx="29">
                  <c:v>2000.4547945205479</c:v>
                </c:pt>
                <c:pt idx="30">
                  <c:v>2000.5369863013698</c:v>
                </c:pt>
                <c:pt idx="31">
                  <c:v>2000.6219178082192</c:v>
                </c:pt>
                <c:pt idx="32">
                  <c:v>2000.7068493150684</c:v>
                </c:pt>
                <c:pt idx="33">
                  <c:v>2000.7890410958903</c:v>
                </c:pt>
                <c:pt idx="34">
                  <c:v>2000.8739726027397</c:v>
                </c:pt>
                <c:pt idx="35">
                  <c:v>2000.9561643835616</c:v>
                </c:pt>
                <c:pt idx="36">
                  <c:v>2001.041095890411</c:v>
                </c:pt>
                <c:pt idx="37">
                  <c:v>2001.1260273972603</c:v>
                </c:pt>
                <c:pt idx="38">
                  <c:v>2001.2027397260274</c:v>
                </c:pt>
                <c:pt idx="39">
                  <c:v>2001.2876712328766</c:v>
                </c:pt>
                <c:pt idx="40">
                  <c:v>2001.3698630136987</c:v>
                </c:pt>
                <c:pt idx="41">
                  <c:v>2001.4547945205479</c:v>
                </c:pt>
                <c:pt idx="42">
                  <c:v>2001.5369863013698</c:v>
                </c:pt>
                <c:pt idx="43">
                  <c:v>2001.6219178082192</c:v>
                </c:pt>
                <c:pt idx="44">
                  <c:v>2001.7068493150684</c:v>
                </c:pt>
                <c:pt idx="45">
                  <c:v>2001.7890410958903</c:v>
                </c:pt>
                <c:pt idx="46">
                  <c:v>2001.8739726027397</c:v>
                </c:pt>
                <c:pt idx="47">
                  <c:v>2001.9561643835616</c:v>
                </c:pt>
                <c:pt idx="48">
                  <c:v>2002.041095890411</c:v>
                </c:pt>
                <c:pt idx="49">
                  <c:v>2002.1260273972603</c:v>
                </c:pt>
                <c:pt idx="50">
                  <c:v>2002.2027397260274</c:v>
                </c:pt>
                <c:pt idx="51">
                  <c:v>2002.2876712328766</c:v>
                </c:pt>
                <c:pt idx="52">
                  <c:v>2002.3698630136987</c:v>
                </c:pt>
                <c:pt idx="53">
                  <c:v>2002.4547945205479</c:v>
                </c:pt>
                <c:pt idx="54">
                  <c:v>2002.5369863013698</c:v>
                </c:pt>
                <c:pt idx="55">
                  <c:v>2002.6219178082192</c:v>
                </c:pt>
                <c:pt idx="56">
                  <c:v>2002.7068493150684</c:v>
                </c:pt>
                <c:pt idx="57">
                  <c:v>2002.7890410958903</c:v>
                </c:pt>
                <c:pt idx="58">
                  <c:v>2002.8739726027397</c:v>
                </c:pt>
                <c:pt idx="59">
                  <c:v>2002.9561643835616</c:v>
                </c:pt>
                <c:pt idx="60">
                  <c:v>2003.041095890411</c:v>
                </c:pt>
                <c:pt idx="61">
                  <c:v>2003.1260273972603</c:v>
                </c:pt>
                <c:pt idx="62">
                  <c:v>2003.2027397260274</c:v>
                </c:pt>
                <c:pt idx="63">
                  <c:v>2003.2876712328766</c:v>
                </c:pt>
                <c:pt idx="64">
                  <c:v>2003.3698630136987</c:v>
                </c:pt>
                <c:pt idx="65">
                  <c:v>2003.4547945205479</c:v>
                </c:pt>
                <c:pt idx="66">
                  <c:v>2003.5369863013698</c:v>
                </c:pt>
                <c:pt idx="67">
                  <c:v>2003.6219178082192</c:v>
                </c:pt>
                <c:pt idx="68">
                  <c:v>2003.7068493150684</c:v>
                </c:pt>
                <c:pt idx="69">
                  <c:v>2003.7890410958903</c:v>
                </c:pt>
                <c:pt idx="70">
                  <c:v>2003.8739726027397</c:v>
                </c:pt>
                <c:pt idx="71">
                  <c:v>2003.9561643835616</c:v>
                </c:pt>
                <c:pt idx="72">
                  <c:v>2004.041095890411</c:v>
                </c:pt>
                <c:pt idx="73">
                  <c:v>2004.1260273972603</c:v>
                </c:pt>
                <c:pt idx="74">
                  <c:v>2004.2027397260274</c:v>
                </c:pt>
                <c:pt idx="75">
                  <c:v>2004.2876712328766</c:v>
                </c:pt>
                <c:pt idx="76">
                  <c:v>2004.3698630136987</c:v>
                </c:pt>
                <c:pt idx="77">
                  <c:v>2004.4547945205479</c:v>
                </c:pt>
                <c:pt idx="78">
                  <c:v>2004.5369863013698</c:v>
                </c:pt>
                <c:pt idx="79">
                  <c:v>2004.6219178082192</c:v>
                </c:pt>
                <c:pt idx="80">
                  <c:v>2004.7068493150684</c:v>
                </c:pt>
                <c:pt idx="81">
                  <c:v>2004.7890410958903</c:v>
                </c:pt>
                <c:pt idx="82">
                  <c:v>2004.8739726027397</c:v>
                </c:pt>
                <c:pt idx="83">
                  <c:v>2004.9561643835616</c:v>
                </c:pt>
                <c:pt idx="84">
                  <c:v>2005.041095890411</c:v>
                </c:pt>
                <c:pt idx="85">
                  <c:v>2005.1260273972603</c:v>
                </c:pt>
                <c:pt idx="86">
                  <c:v>2005.2027397260274</c:v>
                </c:pt>
                <c:pt idx="87">
                  <c:v>2005.2876712328766</c:v>
                </c:pt>
                <c:pt idx="88">
                  <c:v>2005.3698630136987</c:v>
                </c:pt>
                <c:pt idx="89">
                  <c:v>2005.4547945205479</c:v>
                </c:pt>
                <c:pt idx="90">
                  <c:v>2005.5369863013698</c:v>
                </c:pt>
                <c:pt idx="91">
                  <c:v>2005.6219178082192</c:v>
                </c:pt>
                <c:pt idx="92">
                  <c:v>2005.7068493150684</c:v>
                </c:pt>
                <c:pt idx="93">
                  <c:v>2005.7890410958903</c:v>
                </c:pt>
                <c:pt idx="94">
                  <c:v>2005.8739726027397</c:v>
                </c:pt>
                <c:pt idx="95">
                  <c:v>2005.9561643835616</c:v>
                </c:pt>
                <c:pt idx="96">
                  <c:v>2006.041095890411</c:v>
                </c:pt>
                <c:pt idx="97">
                  <c:v>2006.1260273972603</c:v>
                </c:pt>
                <c:pt idx="98">
                  <c:v>2006.2027397260274</c:v>
                </c:pt>
                <c:pt idx="99">
                  <c:v>2006.2876712328766</c:v>
                </c:pt>
                <c:pt idx="100">
                  <c:v>2006.3698630136987</c:v>
                </c:pt>
                <c:pt idx="101">
                  <c:v>2006.4547945205479</c:v>
                </c:pt>
                <c:pt idx="102">
                  <c:v>2006.5369863013698</c:v>
                </c:pt>
                <c:pt idx="103">
                  <c:v>2006.6219178082192</c:v>
                </c:pt>
                <c:pt idx="104">
                  <c:v>2006.7068493150684</c:v>
                </c:pt>
                <c:pt idx="105">
                  <c:v>2006.7890410958903</c:v>
                </c:pt>
                <c:pt idx="106">
                  <c:v>2006.8739726027397</c:v>
                </c:pt>
                <c:pt idx="107">
                  <c:v>2006.9561643835616</c:v>
                </c:pt>
                <c:pt idx="108">
                  <c:v>2007.041095890411</c:v>
                </c:pt>
                <c:pt idx="109">
                  <c:v>2007.1260273972603</c:v>
                </c:pt>
                <c:pt idx="110">
                  <c:v>2007.2027397260274</c:v>
                </c:pt>
                <c:pt idx="111">
                  <c:v>2007.2876712328766</c:v>
                </c:pt>
                <c:pt idx="112">
                  <c:v>2007.3698630136987</c:v>
                </c:pt>
                <c:pt idx="113">
                  <c:v>2007.4547945205479</c:v>
                </c:pt>
                <c:pt idx="114">
                  <c:v>2007.5369863013698</c:v>
                </c:pt>
                <c:pt idx="115">
                  <c:v>2007.6219178082192</c:v>
                </c:pt>
                <c:pt idx="116">
                  <c:v>2007.7068493150684</c:v>
                </c:pt>
                <c:pt idx="117">
                  <c:v>2007.7890410958903</c:v>
                </c:pt>
                <c:pt idx="118">
                  <c:v>2007.8739726027397</c:v>
                </c:pt>
                <c:pt idx="119">
                  <c:v>2007.9561643835616</c:v>
                </c:pt>
                <c:pt idx="120">
                  <c:v>2008.041095890411</c:v>
                </c:pt>
                <c:pt idx="121">
                  <c:v>2008.1260273972603</c:v>
                </c:pt>
                <c:pt idx="122">
                  <c:v>2008.2027397260274</c:v>
                </c:pt>
                <c:pt idx="123">
                  <c:v>2008.2876712328766</c:v>
                </c:pt>
                <c:pt idx="124">
                  <c:v>2008.3698630136987</c:v>
                </c:pt>
                <c:pt idx="125">
                  <c:v>2008.4547945205479</c:v>
                </c:pt>
                <c:pt idx="126">
                  <c:v>2008.5369863013698</c:v>
                </c:pt>
                <c:pt idx="127">
                  <c:v>2008.6219178082192</c:v>
                </c:pt>
                <c:pt idx="128">
                  <c:v>2008.7068493150684</c:v>
                </c:pt>
                <c:pt idx="129">
                  <c:v>2008.7890410958903</c:v>
                </c:pt>
                <c:pt idx="130">
                  <c:v>2008.8739726027397</c:v>
                </c:pt>
                <c:pt idx="131">
                  <c:v>2008.9561643835616</c:v>
                </c:pt>
                <c:pt idx="132">
                  <c:v>2009.041095890411</c:v>
                </c:pt>
                <c:pt idx="133">
                  <c:v>2009.1260273972603</c:v>
                </c:pt>
                <c:pt idx="134">
                  <c:v>2009.2027397260274</c:v>
                </c:pt>
                <c:pt idx="135">
                  <c:v>2009.2876712328766</c:v>
                </c:pt>
                <c:pt idx="136">
                  <c:v>2009.3698630136987</c:v>
                </c:pt>
                <c:pt idx="137">
                  <c:v>2009.4547945205479</c:v>
                </c:pt>
                <c:pt idx="138">
                  <c:v>2009.5369863013698</c:v>
                </c:pt>
                <c:pt idx="139">
                  <c:v>2009.6219178082192</c:v>
                </c:pt>
                <c:pt idx="140">
                  <c:v>2009.7068493150684</c:v>
                </c:pt>
                <c:pt idx="141">
                  <c:v>2009.7890410958903</c:v>
                </c:pt>
                <c:pt idx="142">
                  <c:v>2009.8739726027397</c:v>
                </c:pt>
                <c:pt idx="143">
                  <c:v>2009.9561643835616</c:v>
                </c:pt>
                <c:pt idx="144">
                  <c:v>2010.041095890411</c:v>
                </c:pt>
                <c:pt idx="145">
                  <c:v>2010.1260273972603</c:v>
                </c:pt>
                <c:pt idx="146">
                  <c:v>2010.2027397260274</c:v>
                </c:pt>
                <c:pt idx="147">
                  <c:v>2010.2876712328766</c:v>
                </c:pt>
                <c:pt idx="148">
                  <c:v>2010.3698630136987</c:v>
                </c:pt>
                <c:pt idx="149">
                  <c:v>2010.4547945205479</c:v>
                </c:pt>
                <c:pt idx="150">
                  <c:v>2010.5369863013698</c:v>
                </c:pt>
                <c:pt idx="151">
                  <c:v>2010.6219178082192</c:v>
                </c:pt>
                <c:pt idx="152">
                  <c:v>2010.7068493150684</c:v>
                </c:pt>
                <c:pt idx="153">
                  <c:v>2010.7890410958903</c:v>
                </c:pt>
                <c:pt idx="154">
                  <c:v>2010.8739726027397</c:v>
                </c:pt>
                <c:pt idx="155">
                  <c:v>2010.9561643835616</c:v>
                </c:pt>
                <c:pt idx="156">
                  <c:v>2011.041095890411</c:v>
                </c:pt>
                <c:pt idx="157">
                  <c:v>2011.1260273972603</c:v>
                </c:pt>
                <c:pt idx="158">
                  <c:v>2011.2027397260274</c:v>
                </c:pt>
                <c:pt idx="159">
                  <c:v>2011.2876712328766</c:v>
                </c:pt>
                <c:pt idx="160">
                  <c:v>2011.3698630136987</c:v>
                </c:pt>
                <c:pt idx="161">
                  <c:v>2011.4547945205479</c:v>
                </c:pt>
                <c:pt idx="162">
                  <c:v>2011.5369863013698</c:v>
                </c:pt>
                <c:pt idx="163">
                  <c:v>2011.6219178082192</c:v>
                </c:pt>
                <c:pt idx="164">
                  <c:v>2011.7068493150684</c:v>
                </c:pt>
                <c:pt idx="165">
                  <c:v>2011.7890410958903</c:v>
                </c:pt>
                <c:pt idx="166">
                  <c:v>2011.8739726027397</c:v>
                </c:pt>
                <c:pt idx="167">
                  <c:v>2011.9561643835616</c:v>
                </c:pt>
                <c:pt idx="168">
                  <c:v>2012.041095890411</c:v>
                </c:pt>
                <c:pt idx="169">
                  <c:v>2012.1260273972603</c:v>
                </c:pt>
                <c:pt idx="170">
                  <c:v>2012.2027397260274</c:v>
                </c:pt>
                <c:pt idx="171">
                  <c:v>2012.2876712328766</c:v>
                </c:pt>
                <c:pt idx="172">
                  <c:v>2012.3698630136987</c:v>
                </c:pt>
                <c:pt idx="173">
                  <c:v>2012.4547945205479</c:v>
                </c:pt>
                <c:pt idx="174">
                  <c:v>2012.5369863013698</c:v>
                </c:pt>
                <c:pt idx="175">
                  <c:v>2012.6219178082192</c:v>
                </c:pt>
                <c:pt idx="176">
                  <c:v>2012.7068493150684</c:v>
                </c:pt>
                <c:pt idx="177">
                  <c:v>2012.7890410958903</c:v>
                </c:pt>
                <c:pt idx="178">
                  <c:v>2012.8739726027397</c:v>
                </c:pt>
                <c:pt idx="179">
                  <c:v>2012.9561643835616</c:v>
                </c:pt>
                <c:pt idx="180">
                  <c:v>2013.041095890411</c:v>
                </c:pt>
                <c:pt idx="181">
                  <c:v>2013.1260273972603</c:v>
                </c:pt>
                <c:pt idx="182">
                  <c:v>2013.2027397260274</c:v>
                </c:pt>
                <c:pt idx="183">
                  <c:v>2013.2876712328766</c:v>
                </c:pt>
                <c:pt idx="184">
                  <c:v>2013.3698630136987</c:v>
                </c:pt>
                <c:pt idx="185">
                  <c:v>2013.4547945205479</c:v>
                </c:pt>
                <c:pt idx="186">
                  <c:v>2013.5369863013698</c:v>
                </c:pt>
                <c:pt idx="187">
                  <c:v>2013.6219178082192</c:v>
                </c:pt>
                <c:pt idx="188">
                  <c:v>2013.7068493150684</c:v>
                </c:pt>
                <c:pt idx="189">
                  <c:v>2013.7890410958903</c:v>
                </c:pt>
                <c:pt idx="190">
                  <c:v>2013.8739726027397</c:v>
                </c:pt>
                <c:pt idx="191">
                  <c:v>2013.9561643835616</c:v>
                </c:pt>
                <c:pt idx="192">
                  <c:v>2014.041095890411</c:v>
                </c:pt>
                <c:pt idx="193">
                  <c:v>2014.1260273972603</c:v>
                </c:pt>
                <c:pt idx="194">
                  <c:v>2014.2027397260274</c:v>
                </c:pt>
                <c:pt idx="195">
                  <c:v>2014.2876712328766</c:v>
                </c:pt>
                <c:pt idx="196">
                  <c:v>2014.3698630136987</c:v>
                </c:pt>
                <c:pt idx="197">
                  <c:v>2014.4547945205479</c:v>
                </c:pt>
                <c:pt idx="198">
                  <c:v>2014.5369863013698</c:v>
                </c:pt>
                <c:pt idx="199">
                  <c:v>2014.6219178082192</c:v>
                </c:pt>
                <c:pt idx="200">
                  <c:v>2014.7068493150684</c:v>
                </c:pt>
                <c:pt idx="201">
                  <c:v>2014.7890410958903</c:v>
                </c:pt>
                <c:pt idx="202">
                  <c:v>2014.8739726027397</c:v>
                </c:pt>
                <c:pt idx="203">
                  <c:v>2014.9561643835616</c:v>
                </c:pt>
                <c:pt idx="204">
                  <c:v>2015.041095890411</c:v>
                </c:pt>
                <c:pt idx="205">
                  <c:v>2015.1260273972603</c:v>
                </c:pt>
                <c:pt idx="206">
                  <c:v>2015.2027397260274</c:v>
                </c:pt>
                <c:pt idx="207">
                  <c:v>2015.2876712328766</c:v>
                </c:pt>
                <c:pt idx="208">
                  <c:v>2015.3698630136987</c:v>
                </c:pt>
                <c:pt idx="209">
                  <c:v>2015.4547945205479</c:v>
                </c:pt>
                <c:pt idx="210">
                  <c:v>2015.5369863013698</c:v>
                </c:pt>
                <c:pt idx="211">
                  <c:v>2015.6219178082192</c:v>
                </c:pt>
                <c:pt idx="212">
                  <c:v>2015.7068493150684</c:v>
                </c:pt>
                <c:pt idx="213">
                  <c:v>2015.7890410958903</c:v>
                </c:pt>
                <c:pt idx="214">
                  <c:v>2015.8739726027397</c:v>
                </c:pt>
                <c:pt idx="215">
                  <c:v>2015.9561643835616</c:v>
                </c:pt>
                <c:pt idx="216">
                  <c:v>2016.041095890411</c:v>
                </c:pt>
                <c:pt idx="217">
                  <c:v>2016.1260273972603</c:v>
                </c:pt>
                <c:pt idx="218">
                  <c:v>2016.2027397260274</c:v>
                </c:pt>
                <c:pt idx="219">
                  <c:v>2016.2876712328766</c:v>
                </c:pt>
                <c:pt idx="220">
                  <c:v>2016.3698630136987</c:v>
                </c:pt>
                <c:pt idx="221">
                  <c:v>2016.4547945205479</c:v>
                </c:pt>
                <c:pt idx="222">
                  <c:v>2016.5369863013698</c:v>
                </c:pt>
                <c:pt idx="223">
                  <c:v>2016.6219178082192</c:v>
                </c:pt>
                <c:pt idx="224">
                  <c:v>2016.7068493150684</c:v>
                </c:pt>
                <c:pt idx="225">
                  <c:v>2016.7890410958903</c:v>
                </c:pt>
                <c:pt idx="226">
                  <c:v>2016.8739726027397</c:v>
                </c:pt>
                <c:pt idx="227">
                  <c:v>2016.9561643835616</c:v>
                </c:pt>
                <c:pt idx="228">
                  <c:v>2017.041095890411</c:v>
                </c:pt>
                <c:pt idx="229">
                  <c:v>2017.1260273972603</c:v>
                </c:pt>
                <c:pt idx="230">
                  <c:v>2017.2027397260274</c:v>
                </c:pt>
                <c:pt idx="231">
                  <c:v>2017.2876712328766</c:v>
                </c:pt>
                <c:pt idx="232">
                  <c:v>2017.3698630136987</c:v>
                </c:pt>
                <c:pt idx="233">
                  <c:v>2017.4547945205479</c:v>
                </c:pt>
                <c:pt idx="234">
                  <c:v>2017.5369863013698</c:v>
                </c:pt>
                <c:pt idx="235">
                  <c:v>2017.6219178082192</c:v>
                </c:pt>
                <c:pt idx="236">
                  <c:v>2017.7068493150684</c:v>
                </c:pt>
                <c:pt idx="237">
                  <c:v>2017.7890410958903</c:v>
                </c:pt>
                <c:pt idx="238">
                  <c:v>2017.8739726027397</c:v>
                </c:pt>
                <c:pt idx="239">
                  <c:v>2017.9561643835616</c:v>
                </c:pt>
                <c:pt idx="240">
                  <c:v>2018.041095890411</c:v>
                </c:pt>
                <c:pt idx="241">
                  <c:v>2018.1260273972603</c:v>
                </c:pt>
                <c:pt idx="242">
                  <c:v>2018.2027397260274</c:v>
                </c:pt>
                <c:pt idx="243">
                  <c:v>2018.2876712328766</c:v>
                </c:pt>
                <c:pt idx="244">
                  <c:v>2018.3698630136987</c:v>
                </c:pt>
                <c:pt idx="245">
                  <c:v>2018.4547945205479</c:v>
                </c:pt>
                <c:pt idx="246">
                  <c:v>2018.5369863013698</c:v>
                </c:pt>
                <c:pt idx="247">
                  <c:v>2018.6219178082192</c:v>
                </c:pt>
                <c:pt idx="248">
                  <c:v>2018.7068493150684</c:v>
                </c:pt>
                <c:pt idx="249">
                  <c:v>2018.7890410958903</c:v>
                </c:pt>
                <c:pt idx="250">
                  <c:v>2018.8739726027397</c:v>
                </c:pt>
                <c:pt idx="251">
                  <c:v>2018.9561643835616</c:v>
                </c:pt>
                <c:pt idx="252">
                  <c:v>2019.041095890411</c:v>
                </c:pt>
                <c:pt idx="253">
                  <c:v>2019.1260273972603</c:v>
                </c:pt>
                <c:pt idx="254">
                  <c:v>2019.2027397260274</c:v>
                </c:pt>
                <c:pt idx="255">
                  <c:v>2019.2876712328766</c:v>
                </c:pt>
                <c:pt idx="256">
                  <c:v>2019.3698630136987</c:v>
                </c:pt>
                <c:pt idx="257">
                  <c:v>2019.4547945205479</c:v>
                </c:pt>
                <c:pt idx="258">
                  <c:v>2019.5369863013698</c:v>
                </c:pt>
                <c:pt idx="259">
                  <c:v>2019.6219178082192</c:v>
                </c:pt>
                <c:pt idx="260">
                  <c:v>2019.7068493150684</c:v>
                </c:pt>
                <c:pt idx="261">
                  <c:v>2019.7890410958903</c:v>
                </c:pt>
                <c:pt idx="262">
                  <c:v>2019.8739726027397</c:v>
                </c:pt>
                <c:pt idx="263">
                  <c:v>2019.9561643835616</c:v>
                </c:pt>
                <c:pt idx="264">
                  <c:v>2020.041095890411</c:v>
                </c:pt>
                <c:pt idx="265">
                  <c:v>2020.1260273972603</c:v>
                </c:pt>
                <c:pt idx="266">
                  <c:v>2020.2027397260274</c:v>
                </c:pt>
                <c:pt idx="267">
                  <c:v>2020.2876712328766</c:v>
                </c:pt>
                <c:pt idx="268">
                  <c:v>2020.3698630136987</c:v>
                </c:pt>
                <c:pt idx="269">
                  <c:v>2020.4547945205479</c:v>
                </c:pt>
                <c:pt idx="270">
                  <c:v>2020.5369863013698</c:v>
                </c:pt>
                <c:pt idx="271">
                  <c:v>2020.6219178082192</c:v>
                </c:pt>
                <c:pt idx="272">
                  <c:v>2020.7068493150684</c:v>
                </c:pt>
                <c:pt idx="273">
                  <c:v>2020.7890410958903</c:v>
                </c:pt>
                <c:pt idx="274">
                  <c:v>2020.8739726027397</c:v>
                </c:pt>
                <c:pt idx="275">
                  <c:v>2020.9561643835616</c:v>
                </c:pt>
                <c:pt idx="276">
                  <c:v>2021.041095890411</c:v>
                </c:pt>
                <c:pt idx="277">
                  <c:v>2021.1260273972603</c:v>
                </c:pt>
                <c:pt idx="278">
                  <c:v>2021.2027397260274</c:v>
                </c:pt>
                <c:pt idx="279">
                  <c:v>2021.2876712328766</c:v>
                </c:pt>
                <c:pt idx="280">
                  <c:v>2021.3698630136987</c:v>
                </c:pt>
                <c:pt idx="281">
                  <c:v>2021.4547945205479</c:v>
                </c:pt>
                <c:pt idx="282">
                  <c:v>2021.5369863013698</c:v>
                </c:pt>
                <c:pt idx="283">
                  <c:v>2021.6219178082192</c:v>
                </c:pt>
                <c:pt idx="284">
                  <c:v>2021.7068493150684</c:v>
                </c:pt>
                <c:pt idx="285">
                  <c:v>2021.7890410958903</c:v>
                </c:pt>
                <c:pt idx="286">
                  <c:v>2021.8739726027397</c:v>
                </c:pt>
                <c:pt idx="287">
                  <c:v>2021.9561643835616</c:v>
                </c:pt>
              </c:numCache>
            </c:numRef>
          </c:xVal>
          <c:yVal>
            <c:numRef>
              <c:f>Sheet2!$H$2:$H$289</c:f>
              <c:numCache>
                <c:formatCode>General</c:formatCode>
                <c:ptCount val="288"/>
                <c:pt idx="6">
                  <c:v>4281.148910142595</c:v>
                </c:pt>
                <c:pt idx="13">
                  <c:v>3564.2375594877822</c:v>
                </c:pt>
                <c:pt idx="16">
                  <c:v>4659.036768408364</c:v>
                </c:pt>
                <c:pt idx="19">
                  <c:v>4406.6781165973425</c:v>
                </c:pt>
                <c:pt idx="22">
                  <c:v>4429.6811576143073</c:v>
                </c:pt>
                <c:pt idx="30">
                  <c:v>4691.7845760634027</c:v>
                </c:pt>
                <c:pt idx="37">
                  <c:v>4026.1299723179413</c:v>
                </c:pt>
                <c:pt idx="40">
                  <c:v>5633.9158985406875</c:v>
                </c:pt>
                <c:pt idx="43">
                  <c:v>4893.2053691765668</c:v>
                </c:pt>
                <c:pt idx="46">
                  <c:v>5134.7053243342434</c:v>
                </c:pt>
                <c:pt idx="49">
                  <c:v>4135.3037174780802</c:v>
                </c:pt>
                <c:pt idx="52">
                  <c:v>4762.54660968401</c:v>
                </c:pt>
                <c:pt idx="55">
                  <c:v>4935.7446627692225</c:v>
                </c:pt>
                <c:pt idx="58">
                  <c:v>4622.2816581985453</c:v>
                </c:pt>
                <c:pt idx="61">
                  <c:v>4019.7257930192773</c:v>
                </c:pt>
                <c:pt idx="64">
                  <c:v>5041.0028831943137</c:v>
                </c:pt>
                <c:pt idx="67">
                  <c:v>5253.7375940647835</c:v>
                </c:pt>
                <c:pt idx="70">
                  <c:v>4743.6661606376356</c:v>
                </c:pt>
                <c:pt idx="73">
                  <c:v>4204.9896417985592</c:v>
                </c:pt>
                <c:pt idx="76">
                  <c:v>5433.8505290022886</c:v>
                </c:pt>
                <c:pt idx="79">
                  <c:v>5250.3505432397469</c:v>
                </c:pt>
                <c:pt idx="82">
                  <c:v>4754.792336255291</c:v>
                </c:pt>
                <c:pt idx="85">
                  <c:v>4153.2793416384075</c:v>
                </c:pt>
                <c:pt idx="88">
                  <c:v>5247.70940398729</c:v>
                </c:pt>
                <c:pt idx="91">
                  <c:v>5088.7727432781703</c:v>
                </c:pt>
                <c:pt idx="94">
                  <c:v>4806.2310678779986</c:v>
                </c:pt>
                <c:pt idx="96">
                  <c:v>4713.1566966011324</c:v>
                </c:pt>
                <c:pt idx="97">
                  <c:v>3885.2556877607776</c:v>
                </c:pt>
                <c:pt idx="98">
                  <c:v>4123.3177088297225</c:v>
                </c:pt>
                <c:pt idx="99">
                  <c:v>4568.3321405569941</c:v>
                </c:pt>
                <c:pt idx="100">
                  <c:v>5013.8128474952109</c:v>
                </c:pt>
                <c:pt idx="101">
                  <c:v>5828.404354066849</c:v>
                </c:pt>
                <c:pt idx="102">
                  <c:v>5174.0433496826518</c:v>
                </c:pt>
                <c:pt idx="103">
                  <c:v>4956.2635570820757</c:v>
                </c:pt>
                <c:pt idx="104">
                  <c:v>4812.9735134338962</c:v>
                </c:pt>
                <c:pt idx="105">
                  <c:v>4804.4381900469189</c:v>
                </c:pt>
                <c:pt idx="106">
                  <c:v>4708.1598031485828</c:v>
                </c:pt>
                <c:pt idx="107">
                  <c:v>4308.7331630857752</c:v>
                </c:pt>
                <c:pt idx="108">
                  <c:v>4426.0078729227589</c:v>
                </c:pt>
                <c:pt idx="109">
                  <c:v>3663.1201085075168</c:v>
                </c:pt>
                <c:pt idx="110">
                  <c:v>4135.9891489304291</c:v>
                </c:pt>
                <c:pt idx="111">
                  <c:v>4609.1135390886166</c:v>
                </c:pt>
                <c:pt idx="112">
                  <c:v>4858.9811933895489</c:v>
                </c:pt>
                <c:pt idx="113">
                  <c:v>4756.6244865459958</c:v>
                </c:pt>
                <c:pt idx="114">
                  <c:v>5013.5798821259177</c:v>
                </c:pt>
                <c:pt idx="115">
                  <c:v>4562.2336490532434</c:v>
                </c:pt>
                <c:pt idx="116">
                  <c:v>4133.5768937793382</c:v>
                </c:pt>
                <c:pt idx="117">
                  <c:v>4401.6361058435496</c:v>
                </c:pt>
                <c:pt idx="118">
                  <c:v>4458.705460649805</c:v>
                </c:pt>
                <c:pt idx="119">
                  <c:v>4131.478010366488</c:v>
                </c:pt>
                <c:pt idx="120">
                  <c:v>4101.8340125366194</c:v>
                </c:pt>
                <c:pt idx="121">
                  <c:v>3682.7329415033469</c:v>
                </c:pt>
                <c:pt idx="122">
                  <c:v>3801.2108098871581</c:v>
                </c:pt>
                <c:pt idx="123">
                  <c:v>4306.2349032725933</c:v>
                </c:pt>
                <c:pt idx="124">
                  <c:v>4483.039668412317</c:v>
                </c:pt>
                <c:pt idx="125">
                  <c:v>4692.151885962272</c:v>
                </c:pt>
                <c:pt idx="126">
                  <c:v>4724.1497836729905</c:v>
                </c:pt>
                <c:pt idx="127">
                  <c:v>4219.653704799417</c:v>
                </c:pt>
                <c:pt idx="128">
                  <c:v>4671.4837574204494</c:v>
                </c:pt>
                <c:pt idx="129">
                  <c:v>4047.5725244031901</c:v>
                </c:pt>
                <c:pt idx="130">
                  <c:v>3494.2775441643948</c:v>
                </c:pt>
                <c:pt idx="131">
                  <c:v>4539.6738215330597</c:v>
                </c:pt>
                <c:pt idx="132">
                  <c:v>3400.7661200265793</c:v>
                </c:pt>
                <c:pt idx="133">
                  <c:v>3467.918905188134</c:v>
                </c:pt>
                <c:pt idx="134">
                  <c:v>3765.1049840474789</c:v>
                </c:pt>
                <c:pt idx="135">
                  <c:v>4118.9253411674426</c:v>
                </c:pt>
                <c:pt idx="136">
                  <c:v>4205.2951507328962</c:v>
                </c:pt>
                <c:pt idx="137">
                  <c:v>4977.3475355197834</c:v>
                </c:pt>
                <c:pt idx="138">
                  <c:v>4477.0560241895309</c:v>
                </c:pt>
                <c:pt idx="139">
                  <c:v>4096.2244647440148</c:v>
                </c:pt>
                <c:pt idx="140">
                  <c:v>4139.2748867547434</c:v>
                </c:pt>
                <c:pt idx="141">
                  <c:v>3907.2516386179027</c:v>
                </c:pt>
                <c:pt idx="142">
                  <c:v>3898.0910428871675</c:v>
                </c:pt>
                <c:pt idx="143">
                  <c:v>4043.840342891915</c:v>
                </c:pt>
                <c:pt idx="144">
                  <c:v>3397.7065792121957</c:v>
                </c:pt>
                <c:pt idx="145">
                  <c:v>3158.6929783370706</c:v>
                </c:pt>
                <c:pt idx="146">
                  <c:v>4125.4813156597193</c:v>
                </c:pt>
                <c:pt idx="147">
                  <c:v>4461.8883672762959</c:v>
                </c:pt>
                <c:pt idx="148">
                  <c:v>3881.7300459650914</c:v>
                </c:pt>
                <c:pt idx="149">
                  <c:v>4654.7789802521474</c:v>
                </c:pt>
                <c:pt idx="150">
                  <c:v>4253.7344124134261</c:v>
                </c:pt>
                <c:pt idx="151">
                  <c:v>4290.1942892326297</c:v>
                </c:pt>
                <c:pt idx="152">
                  <c:v>3938.6617347099327</c:v>
                </c:pt>
                <c:pt idx="153">
                  <c:v>3722.5499039475494</c:v>
                </c:pt>
                <c:pt idx="154">
                  <c:v>4182.5375203471822</c:v>
                </c:pt>
                <c:pt idx="155">
                  <c:v>3633.7330004880832</c:v>
                </c:pt>
                <c:pt idx="156">
                  <c:v>3449.818364992369</c:v>
                </c:pt>
                <c:pt idx="157">
                  <c:v>3473.9598173797144</c:v>
                </c:pt>
                <c:pt idx="158">
                  <c:v>3906.4810139928909</c:v>
                </c:pt>
                <c:pt idx="159">
                  <c:v>4009.6518352893986</c:v>
                </c:pt>
                <c:pt idx="160">
                  <c:v>4395.0870344670575</c:v>
                </c:pt>
                <c:pt idx="161">
                  <c:v>4695.8707649757998</c:v>
                </c:pt>
                <c:pt idx="162">
                  <c:v>3978.4791902563343</c:v>
                </c:pt>
                <c:pt idx="163">
                  <c:v>4338.4542905748795</c:v>
                </c:pt>
                <c:pt idx="164">
                  <c:v>4273.0104014199806</c:v>
                </c:pt>
                <c:pt idx="165">
                  <c:v>3772.234688477351</c:v>
                </c:pt>
                <c:pt idx="166">
                  <c:v>3965.293990523483</c:v>
                </c:pt>
                <c:pt idx="167">
                  <c:v>3789.0309313946577</c:v>
                </c:pt>
                <c:pt idx="168">
                  <c:v>3657.9263375736264</c:v>
                </c:pt>
                <c:pt idx="169">
                  <c:v>3075.0916477158457</c:v>
                </c:pt>
                <c:pt idx="170">
                  <c:v>3471.6404115833807</c:v>
                </c:pt>
                <c:pt idx="171">
                  <c:v>3923.0569762225209</c:v>
                </c:pt>
                <c:pt idx="172">
                  <c:v>4214.1954239569313</c:v>
                </c:pt>
                <c:pt idx="173">
                  <c:v>4233.8083325856142</c:v>
                </c:pt>
                <c:pt idx="174">
                  <c:v>4357.0806871300601</c:v>
                </c:pt>
                <c:pt idx="175">
                  <c:v>4066.3929608243243</c:v>
                </c:pt>
                <c:pt idx="176">
                  <c:v>3724.782473455959</c:v>
                </c:pt>
                <c:pt idx="177">
                  <c:v>3375.4646058553672</c:v>
                </c:pt>
                <c:pt idx="178">
                  <c:v>4558.7438791685363</c:v>
                </c:pt>
                <c:pt idx="179">
                  <c:v>3830.5802399455852</c:v>
                </c:pt>
                <c:pt idx="180">
                  <c:v>3391.9796674750082</c:v>
                </c:pt>
                <c:pt idx="181">
                  <c:v>2957.2977022328673</c:v>
                </c:pt>
                <c:pt idx="182">
                  <c:v>3180.6964838884141</c:v>
                </c:pt>
                <c:pt idx="183">
                  <c:v>4142.3657328285553</c:v>
                </c:pt>
                <c:pt idx="184">
                  <c:v>3995.2266131649194</c:v>
                </c:pt>
                <c:pt idx="185">
                  <c:v>4014.5392377861908</c:v>
                </c:pt>
                <c:pt idx="186">
                  <c:v>4208.2713348104471</c:v>
                </c:pt>
                <c:pt idx="187">
                  <c:v>3871.2092646417414</c:v>
                </c:pt>
                <c:pt idx="188">
                  <c:v>3810.712471606274</c:v>
                </c:pt>
                <c:pt idx="189">
                  <c:v>3506.9916279069771</c:v>
                </c:pt>
                <c:pt idx="190">
                  <c:v>3211.9818222462595</c:v>
                </c:pt>
                <c:pt idx="191">
                  <c:v>4230.6010474711702</c:v>
                </c:pt>
                <c:pt idx="192">
                  <c:v>3204.2248324506331</c:v>
                </c:pt>
                <c:pt idx="193">
                  <c:v>3082.9490565291935</c:v>
                </c:pt>
                <c:pt idx="194">
                  <c:v>3122.7122747553003</c:v>
                </c:pt>
                <c:pt idx="195">
                  <c:v>3863.8677065679794</c:v>
                </c:pt>
                <c:pt idx="196">
                  <c:v>4007.8345604109322</c:v>
                </c:pt>
                <c:pt idx="197">
                  <c:v>4085.751380578517</c:v>
                </c:pt>
                <c:pt idx="198">
                  <c:v>4051.1627206424619</c:v>
                </c:pt>
                <c:pt idx="199">
                  <c:v>3749.2028253838271</c:v>
                </c:pt>
                <c:pt idx="200">
                  <c:v>3947.1028718338926</c:v>
                </c:pt>
                <c:pt idx="201">
                  <c:v>3590.7744256127671</c:v>
                </c:pt>
                <c:pt idx="202">
                  <c:v>3226.8524077981069</c:v>
                </c:pt>
                <c:pt idx="203">
                  <c:v>4001.3864954150549</c:v>
                </c:pt>
                <c:pt idx="204">
                  <c:v>3190.5201511978189</c:v>
                </c:pt>
                <c:pt idx="205">
                  <c:v>2827.1454978021889</c:v>
                </c:pt>
                <c:pt idx="206">
                  <c:v>3373.8829018592173</c:v>
                </c:pt>
                <c:pt idx="207">
                  <c:v>3837.7047591251207</c:v>
                </c:pt>
                <c:pt idx="208">
                  <c:v>3825.7694196161751</c:v>
                </c:pt>
                <c:pt idx="209">
                  <c:v>4545.1181924581588</c:v>
                </c:pt>
                <c:pt idx="210">
                  <c:v>4080.2421630109698</c:v>
                </c:pt>
                <c:pt idx="211">
                  <c:v>3815.987586007383</c:v>
                </c:pt>
                <c:pt idx="212">
                  <c:v>3853.0218601949882</c:v>
                </c:pt>
                <c:pt idx="213">
                  <c:v>3673.3893834571963</c:v>
                </c:pt>
                <c:pt idx="214">
                  <c:v>3766.6577162213553</c:v>
                </c:pt>
                <c:pt idx="215">
                  <c:v>4042.163992403021</c:v>
                </c:pt>
                <c:pt idx="216">
                  <c:v>3221.6922109390994</c:v>
                </c:pt>
                <c:pt idx="217">
                  <c:v>2756.3270579083573</c:v>
                </c:pt>
                <c:pt idx="218">
                  <c:v>3406.8464546320643</c:v>
                </c:pt>
                <c:pt idx="219">
                  <c:v>3875.1999499879435</c:v>
                </c:pt>
                <c:pt idx="220">
                  <c:v>3863.14799967619</c:v>
                </c:pt>
                <c:pt idx="221">
                  <c:v>4589.5249628630709</c:v>
                </c:pt>
                <c:pt idx="222">
                  <c:v>4120.1069958397229</c:v>
                </c:pt>
                <c:pt idx="223">
                  <c:v>3853.2705954747726</c:v>
                </c:pt>
                <c:pt idx="224">
                  <c:v>3890.6667023895648</c:v>
                </c:pt>
                <c:pt idx="225">
                  <c:v>3709.2791781889814</c:v>
                </c:pt>
                <c:pt idx="226">
                  <c:v>3803.4587623802167</c:v>
                </c:pt>
                <c:pt idx="227">
                  <c:v>4081.6567934147724</c:v>
                </c:pt>
                <c:pt idx="228">
                  <c:v>3487.1947131423958</c:v>
                </c:pt>
                <c:pt idx="229">
                  <c:v>3030.8265028171995</c:v>
                </c:pt>
                <c:pt idx="230">
                  <c:v>3060.0364338774343</c:v>
                </c:pt>
                <c:pt idx="231">
                  <c:v>3628.170190065935</c:v>
                </c:pt>
                <c:pt idx="232">
                  <c:v>3851.3804443349545</c:v>
                </c:pt>
                <c:pt idx="233">
                  <c:v>4493.8954630447306</c:v>
                </c:pt>
                <c:pt idx="234">
                  <c:v>3812.3820563220506</c:v>
                </c:pt>
                <c:pt idx="235">
                  <c:v>3832.2030592848273</c:v>
                </c:pt>
                <c:pt idx="236">
                  <c:v>3643.3313183828986</c:v>
                </c:pt>
                <c:pt idx="237">
                  <c:v>3684.1782256158699</c:v>
                </c:pt>
                <c:pt idx="238">
                  <c:v>3747.5518407498157</c:v>
                </c:pt>
                <c:pt idx="239">
                  <c:v>3165.2618907285932</c:v>
                </c:pt>
                <c:pt idx="240">
                  <c:v>3428.7960271350325</c:v>
                </c:pt>
                <c:pt idx="241">
                  <c:v>3426.508017038062</c:v>
                </c:pt>
                <c:pt idx="242">
                  <c:v>3265.7534264216447</c:v>
                </c:pt>
                <c:pt idx="243">
                  <c:v>3983.2831371896705</c:v>
                </c:pt>
                <c:pt idx="244">
                  <c:v>4219.4629924999026</c:v>
                </c:pt>
                <c:pt idx="245">
                  <c:v>4289.5394629960774</c:v>
                </c:pt>
                <c:pt idx="246">
                  <c:v>4338.132222247561</c:v>
                </c:pt>
                <c:pt idx="247">
                  <c:v>4007.0944507865647</c:v>
                </c:pt>
                <c:pt idx="248">
                  <c:v>3715.6773208023174</c:v>
                </c:pt>
                <c:pt idx="249">
                  <c:v>4082.4134671751694</c:v>
                </c:pt>
                <c:pt idx="250">
                  <c:v>4258.7252852053616</c:v>
                </c:pt>
                <c:pt idx="251">
                  <c:v>3783.8877467110779</c:v>
                </c:pt>
                <c:pt idx="252">
                  <c:v>3547.5429511574253</c:v>
                </c:pt>
                <c:pt idx="253">
                  <c:v>3331.2542062549487</c:v>
                </c:pt>
                <c:pt idx="254">
                  <c:v>3309.4431248350488</c:v>
                </c:pt>
                <c:pt idx="255">
                  <c:v>4534.4982405208066</c:v>
                </c:pt>
                <c:pt idx="256">
                  <c:v>4386.6925267540164</c:v>
                </c:pt>
                <c:pt idx="257">
                  <c:v>4236.5395223013984</c:v>
                </c:pt>
                <c:pt idx="258">
                  <c:v>4537.8789833048131</c:v>
                </c:pt>
                <c:pt idx="259">
                  <c:v>4184.9253782170799</c:v>
                </c:pt>
                <c:pt idx="260">
                  <c:v>4057.6649401777076</c:v>
                </c:pt>
                <c:pt idx="261">
                  <c:v>4044.8633885015197</c:v>
                </c:pt>
                <c:pt idx="262">
                  <c:v>3598.6449590921088</c:v>
                </c:pt>
                <c:pt idx="263">
                  <c:v>4620.5938029440058</c:v>
                </c:pt>
                <c:pt idx="264">
                  <c:v>3702.1181029365384</c:v>
                </c:pt>
                <c:pt idx="265">
                  <c:v>3393.6813469355789</c:v>
                </c:pt>
                <c:pt idx="266">
                  <c:v>4195.7492776262179</c:v>
                </c:pt>
                <c:pt idx="267">
                  <c:v>4606.2460084932682</c:v>
                </c:pt>
                <c:pt idx="268">
                  <c:v>4904.1427247057673</c:v>
                </c:pt>
                <c:pt idx="269">
                  <c:v>5440.5695866390133</c:v>
                </c:pt>
                <c:pt idx="270">
                  <c:v>4827.4191849308745</c:v>
                </c:pt>
                <c:pt idx="271">
                  <c:v>4744.0111417063208</c:v>
                </c:pt>
                <c:pt idx="272">
                  <c:v>4738.366878449704</c:v>
                </c:pt>
                <c:pt idx="273">
                  <c:v>4509.6822935858727</c:v>
                </c:pt>
                <c:pt idx="274">
                  <c:v>4838.5342309422704</c:v>
                </c:pt>
                <c:pt idx="275">
                  <c:v>4708.4046503774607</c:v>
                </c:pt>
                <c:pt idx="276">
                  <c:v>3949.1508021208788</c:v>
                </c:pt>
                <c:pt idx="277">
                  <c:v>3529.4710012887795</c:v>
                </c:pt>
                <c:pt idx="278">
                  <c:v>4519.5772991554204</c:v>
                </c:pt>
                <c:pt idx="279">
                  <c:v>4987.5595687464538</c:v>
                </c:pt>
                <c:pt idx="280">
                  <c:v>4464.6526751466808</c:v>
                </c:pt>
                <c:pt idx="281">
                  <c:v>5282.5873239089133</c:v>
                </c:pt>
                <c:pt idx="282">
                  <c:v>4924.6999962064629</c:v>
                </c:pt>
                <c:pt idx="283">
                  <c:v>4790.3584415088308</c:v>
                </c:pt>
                <c:pt idx="284">
                  <c:v>4672.8483622398207</c:v>
                </c:pt>
                <c:pt idx="285">
                  <c:v>4164.5761518093977</c:v>
                </c:pt>
                <c:pt idx="286">
                  <c:v>4840.6131958322021</c:v>
                </c:pt>
                <c:pt idx="287">
                  <c:v>4276.410220903239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A91-485B-9D6D-D9068725E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2461152"/>
        <c:axId val="442463504"/>
      </c:scatterChart>
      <c:valAx>
        <c:axId val="442461152"/>
        <c:scaling>
          <c:orientation val="minMax"/>
          <c:max val="2021"/>
          <c:min val="1998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2463504"/>
        <c:crosses val="autoZero"/>
        <c:crossBetween val="midCat"/>
      </c:valAx>
      <c:valAx>
        <c:axId val="442463504"/>
        <c:scaling>
          <c:orientation val="minMax"/>
          <c:max val="6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g/HH/d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2461152"/>
        <c:crosses val="autoZero"/>
        <c:crossBetween val="midCat"/>
        <c:majorUnit val="2000"/>
        <c:minorUnit val="500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Sheet2!$AF$3:$AF$224</c:f>
              <c:numCache>
                <c:formatCode>General</c:formatCode>
                <c:ptCount val="222"/>
                <c:pt idx="0">
                  <c:v>1998.5369863013698</c:v>
                </c:pt>
                <c:pt idx="1">
                  <c:v>1999.1260273972603</c:v>
                </c:pt>
                <c:pt idx="2">
                  <c:v>1999.3698630136987</c:v>
                </c:pt>
                <c:pt idx="3">
                  <c:v>1999.6219178082192</c:v>
                </c:pt>
                <c:pt idx="4">
                  <c:v>1999.8739726027397</c:v>
                </c:pt>
                <c:pt idx="5">
                  <c:v>2000.5369863013698</c:v>
                </c:pt>
                <c:pt idx="6">
                  <c:v>2001.1260273972603</c:v>
                </c:pt>
                <c:pt idx="7">
                  <c:v>2001.3698630136987</c:v>
                </c:pt>
                <c:pt idx="8">
                  <c:v>2001.6219178082192</c:v>
                </c:pt>
                <c:pt idx="9">
                  <c:v>2001.8739726027397</c:v>
                </c:pt>
                <c:pt idx="10">
                  <c:v>2002.1260273972603</c:v>
                </c:pt>
                <c:pt idx="11">
                  <c:v>2002.3698630136987</c:v>
                </c:pt>
                <c:pt idx="12">
                  <c:v>2002.6219178082192</c:v>
                </c:pt>
                <c:pt idx="13">
                  <c:v>2002.8739726027397</c:v>
                </c:pt>
                <c:pt idx="14">
                  <c:v>2003.1260273972603</c:v>
                </c:pt>
                <c:pt idx="15">
                  <c:v>2003.3698630136987</c:v>
                </c:pt>
                <c:pt idx="16">
                  <c:v>2003.6219178082192</c:v>
                </c:pt>
                <c:pt idx="17">
                  <c:v>2003.8739726027397</c:v>
                </c:pt>
                <c:pt idx="18">
                  <c:v>2004.1260273972603</c:v>
                </c:pt>
                <c:pt idx="19">
                  <c:v>2004.3698630136987</c:v>
                </c:pt>
                <c:pt idx="20">
                  <c:v>2004.6219178082192</c:v>
                </c:pt>
                <c:pt idx="21">
                  <c:v>2004.8739726027397</c:v>
                </c:pt>
                <c:pt idx="22">
                  <c:v>2005.1260273972603</c:v>
                </c:pt>
                <c:pt idx="23">
                  <c:v>2005.3698630136987</c:v>
                </c:pt>
                <c:pt idx="24">
                  <c:v>2005.6219178082192</c:v>
                </c:pt>
                <c:pt idx="25">
                  <c:v>2005.8739726027397</c:v>
                </c:pt>
                <c:pt idx="26">
                  <c:v>2006.041095890411</c:v>
                </c:pt>
                <c:pt idx="27">
                  <c:v>2006.1260273972603</c:v>
                </c:pt>
                <c:pt idx="28">
                  <c:v>2006.2027397260274</c:v>
                </c:pt>
                <c:pt idx="29">
                  <c:v>2006.2876712328766</c:v>
                </c:pt>
                <c:pt idx="30">
                  <c:v>2006.3698630136987</c:v>
                </c:pt>
                <c:pt idx="31">
                  <c:v>2006.4547945205479</c:v>
                </c:pt>
                <c:pt idx="32">
                  <c:v>2006.5369863013698</c:v>
                </c:pt>
                <c:pt idx="33">
                  <c:v>2006.6219178082192</c:v>
                </c:pt>
                <c:pt idx="34">
                  <c:v>2006.7068493150684</c:v>
                </c:pt>
                <c:pt idx="35">
                  <c:v>2006.7890410958903</c:v>
                </c:pt>
                <c:pt idx="36">
                  <c:v>2006.8739726027397</c:v>
                </c:pt>
                <c:pt idx="37">
                  <c:v>2006.9561643835616</c:v>
                </c:pt>
                <c:pt idx="38">
                  <c:v>2007.041095890411</c:v>
                </c:pt>
                <c:pt idx="39">
                  <c:v>2007.1260273972603</c:v>
                </c:pt>
                <c:pt idx="40">
                  <c:v>2007.2027397260274</c:v>
                </c:pt>
                <c:pt idx="41">
                  <c:v>2007.2876712328766</c:v>
                </c:pt>
                <c:pt idx="42">
                  <c:v>2007.3698630136987</c:v>
                </c:pt>
                <c:pt idx="43">
                  <c:v>2007.4547945205479</c:v>
                </c:pt>
                <c:pt idx="44">
                  <c:v>2007.5369863013698</c:v>
                </c:pt>
                <c:pt idx="45">
                  <c:v>2007.6219178082192</c:v>
                </c:pt>
                <c:pt idx="46">
                  <c:v>2007.7068493150684</c:v>
                </c:pt>
                <c:pt idx="47">
                  <c:v>2007.7890410958903</c:v>
                </c:pt>
                <c:pt idx="48">
                  <c:v>2007.8739726027397</c:v>
                </c:pt>
                <c:pt idx="49">
                  <c:v>2007.9561643835616</c:v>
                </c:pt>
                <c:pt idx="50">
                  <c:v>2008.041095890411</c:v>
                </c:pt>
                <c:pt idx="51">
                  <c:v>2008.1260273972603</c:v>
                </c:pt>
                <c:pt idx="52">
                  <c:v>2008.2027397260274</c:v>
                </c:pt>
                <c:pt idx="53">
                  <c:v>2008.2876712328766</c:v>
                </c:pt>
                <c:pt idx="54">
                  <c:v>2008.3698630136987</c:v>
                </c:pt>
                <c:pt idx="55">
                  <c:v>2008.4547945205479</c:v>
                </c:pt>
                <c:pt idx="56">
                  <c:v>2008.5369863013698</c:v>
                </c:pt>
                <c:pt idx="57">
                  <c:v>2008.6219178082192</c:v>
                </c:pt>
                <c:pt idx="58">
                  <c:v>2008.7068493150684</c:v>
                </c:pt>
                <c:pt idx="59">
                  <c:v>2008.7890410958903</c:v>
                </c:pt>
                <c:pt idx="60">
                  <c:v>2008.8739726027397</c:v>
                </c:pt>
                <c:pt idx="61">
                  <c:v>2008.9561643835616</c:v>
                </c:pt>
                <c:pt idx="62">
                  <c:v>2009.041095890411</c:v>
                </c:pt>
                <c:pt idx="63">
                  <c:v>2009.1260273972603</c:v>
                </c:pt>
                <c:pt idx="64">
                  <c:v>2009.2027397260274</c:v>
                </c:pt>
                <c:pt idx="65">
                  <c:v>2009.2876712328766</c:v>
                </c:pt>
                <c:pt idx="66">
                  <c:v>2009.3698630136987</c:v>
                </c:pt>
                <c:pt idx="67">
                  <c:v>2009.4547945205479</c:v>
                </c:pt>
                <c:pt idx="68">
                  <c:v>2009.5369863013698</c:v>
                </c:pt>
                <c:pt idx="69">
                  <c:v>2009.6219178082192</c:v>
                </c:pt>
                <c:pt idx="70">
                  <c:v>2009.7068493150684</c:v>
                </c:pt>
                <c:pt idx="71">
                  <c:v>2009.7890410958903</c:v>
                </c:pt>
                <c:pt idx="72">
                  <c:v>2009.8739726027397</c:v>
                </c:pt>
                <c:pt idx="73">
                  <c:v>2009.9561643835616</c:v>
                </c:pt>
                <c:pt idx="74">
                  <c:v>2010.041095890411</c:v>
                </c:pt>
                <c:pt idx="75">
                  <c:v>2010.1260273972603</c:v>
                </c:pt>
                <c:pt idx="76">
                  <c:v>2010.2027397260274</c:v>
                </c:pt>
                <c:pt idx="77">
                  <c:v>2010.2876712328766</c:v>
                </c:pt>
                <c:pt idx="78">
                  <c:v>2010.3698630136987</c:v>
                </c:pt>
                <c:pt idx="79">
                  <c:v>2010.4547945205479</c:v>
                </c:pt>
                <c:pt idx="80">
                  <c:v>2010.5369863013698</c:v>
                </c:pt>
                <c:pt idx="81">
                  <c:v>2010.6219178082192</c:v>
                </c:pt>
                <c:pt idx="82">
                  <c:v>2010.7068493150684</c:v>
                </c:pt>
                <c:pt idx="83">
                  <c:v>2010.7890410958903</c:v>
                </c:pt>
                <c:pt idx="84">
                  <c:v>2010.8739726027397</c:v>
                </c:pt>
                <c:pt idx="85">
                  <c:v>2010.9561643835616</c:v>
                </c:pt>
                <c:pt idx="86">
                  <c:v>2011.041095890411</c:v>
                </c:pt>
                <c:pt idx="87">
                  <c:v>2011.1260273972603</c:v>
                </c:pt>
                <c:pt idx="88">
                  <c:v>2011.2027397260274</c:v>
                </c:pt>
                <c:pt idx="89">
                  <c:v>2011.2876712328766</c:v>
                </c:pt>
                <c:pt idx="90">
                  <c:v>2011.3698630136987</c:v>
                </c:pt>
                <c:pt idx="91">
                  <c:v>2011.4547945205479</c:v>
                </c:pt>
                <c:pt idx="92">
                  <c:v>2011.5369863013698</c:v>
                </c:pt>
                <c:pt idx="93">
                  <c:v>2011.6219178082192</c:v>
                </c:pt>
                <c:pt idx="94">
                  <c:v>2011.7068493150684</c:v>
                </c:pt>
                <c:pt idx="95">
                  <c:v>2011.7890410958903</c:v>
                </c:pt>
                <c:pt idx="96">
                  <c:v>2011.8739726027397</c:v>
                </c:pt>
                <c:pt idx="97">
                  <c:v>2011.9561643835616</c:v>
                </c:pt>
                <c:pt idx="98">
                  <c:v>2012.041095890411</c:v>
                </c:pt>
                <c:pt idx="99">
                  <c:v>2012.1260273972603</c:v>
                </c:pt>
                <c:pt idx="100">
                  <c:v>2012.2027397260274</c:v>
                </c:pt>
                <c:pt idx="101">
                  <c:v>2012.2876712328766</c:v>
                </c:pt>
                <c:pt idx="102">
                  <c:v>2012.3698630136987</c:v>
                </c:pt>
                <c:pt idx="103">
                  <c:v>2012.4547945205479</c:v>
                </c:pt>
                <c:pt idx="104">
                  <c:v>2012.5369863013698</c:v>
                </c:pt>
                <c:pt idx="105">
                  <c:v>2012.6219178082192</c:v>
                </c:pt>
                <c:pt idx="106">
                  <c:v>2012.7068493150684</c:v>
                </c:pt>
                <c:pt idx="107">
                  <c:v>2012.7890410958903</c:v>
                </c:pt>
                <c:pt idx="108">
                  <c:v>2012.8739726027397</c:v>
                </c:pt>
                <c:pt idx="109">
                  <c:v>2012.9561643835616</c:v>
                </c:pt>
                <c:pt idx="110">
                  <c:v>2013.041095890411</c:v>
                </c:pt>
                <c:pt idx="111">
                  <c:v>2013.1260273972603</c:v>
                </c:pt>
                <c:pt idx="112">
                  <c:v>2013.2027397260274</c:v>
                </c:pt>
                <c:pt idx="113">
                  <c:v>2013.2876712328766</c:v>
                </c:pt>
                <c:pt idx="114">
                  <c:v>2013.3698630136987</c:v>
                </c:pt>
                <c:pt idx="115">
                  <c:v>2013.4547945205479</c:v>
                </c:pt>
                <c:pt idx="116">
                  <c:v>2013.5369863013698</c:v>
                </c:pt>
                <c:pt idx="117">
                  <c:v>2013.6219178082192</c:v>
                </c:pt>
                <c:pt idx="118">
                  <c:v>2013.7068493150684</c:v>
                </c:pt>
                <c:pt idx="119">
                  <c:v>2013.7890410958903</c:v>
                </c:pt>
                <c:pt idx="120">
                  <c:v>2013.8739726027397</c:v>
                </c:pt>
                <c:pt idx="121">
                  <c:v>2013.9561643835616</c:v>
                </c:pt>
                <c:pt idx="122">
                  <c:v>2014.041095890411</c:v>
                </c:pt>
                <c:pt idx="123">
                  <c:v>2014.1260273972603</c:v>
                </c:pt>
                <c:pt idx="124">
                  <c:v>2014.2027397260274</c:v>
                </c:pt>
                <c:pt idx="125">
                  <c:v>2014.2876712328766</c:v>
                </c:pt>
                <c:pt idx="126">
                  <c:v>2014.3698630136987</c:v>
                </c:pt>
                <c:pt idx="127">
                  <c:v>2014.4547945205479</c:v>
                </c:pt>
                <c:pt idx="128">
                  <c:v>2014.5369863013698</c:v>
                </c:pt>
                <c:pt idx="129">
                  <c:v>2014.6219178082192</c:v>
                </c:pt>
                <c:pt idx="130">
                  <c:v>2014.7068493150684</c:v>
                </c:pt>
                <c:pt idx="131">
                  <c:v>2014.7890410958903</c:v>
                </c:pt>
                <c:pt idx="132">
                  <c:v>2014.8739726027397</c:v>
                </c:pt>
                <c:pt idx="133">
                  <c:v>2014.9561643835616</c:v>
                </c:pt>
                <c:pt idx="134">
                  <c:v>2015.041095890411</c:v>
                </c:pt>
                <c:pt idx="135">
                  <c:v>2015.1260273972603</c:v>
                </c:pt>
                <c:pt idx="136">
                  <c:v>2015.2027397260274</c:v>
                </c:pt>
                <c:pt idx="137">
                  <c:v>2015.2876712328766</c:v>
                </c:pt>
                <c:pt idx="138">
                  <c:v>2015.3698630136987</c:v>
                </c:pt>
                <c:pt idx="139">
                  <c:v>2015.4547945205479</c:v>
                </c:pt>
                <c:pt idx="140">
                  <c:v>2015.5369863013698</c:v>
                </c:pt>
                <c:pt idx="141">
                  <c:v>2015.6219178082192</c:v>
                </c:pt>
                <c:pt idx="142">
                  <c:v>2015.7068493150684</c:v>
                </c:pt>
                <c:pt idx="143">
                  <c:v>2015.7890410958903</c:v>
                </c:pt>
                <c:pt idx="144">
                  <c:v>2015.8739726027397</c:v>
                </c:pt>
                <c:pt idx="145">
                  <c:v>2015.9561643835616</c:v>
                </c:pt>
                <c:pt idx="146">
                  <c:v>2016.041095890411</c:v>
                </c:pt>
                <c:pt idx="147">
                  <c:v>2016.1260273972603</c:v>
                </c:pt>
                <c:pt idx="148">
                  <c:v>2016.2027397260274</c:v>
                </c:pt>
                <c:pt idx="149">
                  <c:v>2016.2876712328766</c:v>
                </c:pt>
                <c:pt idx="150">
                  <c:v>2016.3698630136987</c:v>
                </c:pt>
                <c:pt idx="151">
                  <c:v>2016.4547945205479</c:v>
                </c:pt>
                <c:pt idx="152">
                  <c:v>2016.5369863013698</c:v>
                </c:pt>
                <c:pt idx="153">
                  <c:v>2016.6219178082192</c:v>
                </c:pt>
                <c:pt idx="154">
                  <c:v>2016.7068493150684</c:v>
                </c:pt>
                <c:pt idx="155">
                  <c:v>2016.7890410958903</c:v>
                </c:pt>
                <c:pt idx="156">
                  <c:v>2016.8739726027397</c:v>
                </c:pt>
                <c:pt idx="157">
                  <c:v>2016.9561643835616</c:v>
                </c:pt>
                <c:pt idx="158">
                  <c:v>2017.041095890411</c:v>
                </c:pt>
                <c:pt idx="159">
                  <c:v>2017.1260273972603</c:v>
                </c:pt>
                <c:pt idx="160">
                  <c:v>2017.2027397260274</c:v>
                </c:pt>
                <c:pt idx="161">
                  <c:v>2017.2876712328766</c:v>
                </c:pt>
                <c:pt idx="162">
                  <c:v>2017.3698630136987</c:v>
                </c:pt>
                <c:pt idx="163">
                  <c:v>2017.4547945205479</c:v>
                </c:pt>
                <c:pt idx="164">
                  <c:v>2017.5369863013698</c:v>
                </c:pt>
                <c:pt idx="165">
                  <c:v>2017.6219178082192</c:v>
                </c:pt>
                <c:pt idx="166">
                  <c:v>2017.7068493150684</c:v>
                </c:pt>
                <c:pt idx="167">
                  <c:v>2017.7890410958903</c:v>
                </c:pt>
                <c:pt idx="168">
                  <c:v>2017.8739726027397</c:v>
                </c:pt>
                <c:pt idx="169">
                  <c:v>2017.9561643835616</c:v>
                </c:pt>
                <c:pt idx="170">
                  <c:v>2018.041095890411</c:v>
                </c:pt>
                <c:pt idx="171">
                  <c:v>2018.1260273972603</c:v>
                </c:pt>
                <c:pt idx="172">
                  <c:v>2018.2027397260274</c:v>
                </c:pt>
                <c:pt idx="173">
                  <c:v>2018.2876712328766</c:v>
                </c:pt>
                <c:pt idx="174">
                  <c:v>2018.3698630136987</c:v>
                </c:pt>
                <c:pt idx="175">
                  <c:v>2018.4547945205479</c:v>
                </c:pt>
                <c:pt idx="176">
                  <c:v>2018.5369863013698</c:v>
                </c:pt>
                <c:pt idx="177">
                  <c:v>2018.6219178082192</c:v>
                </c:pt>
                <c:pt idx="178">
                  <c:v>2018.7068493150684</c:v>
                </c:pt>
                <c:pt idx="179">
                  <c:v>2018.7890410958903</c:v>
                </c:pt>
                <c:pt idx="180">
                  <c:v>2018.8739726027397</c:v>
                </c:pt>
                <c:pt idx="181">
                  <c:v>2018.9561643835616</c:v>
                </c:pt>
                <c:pt idx="182">
                  <c:v>2019.041095890411</c:v>
                </c:pt>
                <c:pt idx="183">
                  <c:v>2019.1260273972603</c:v>
                </c:pt>
                <c:pt idx="184">
                  <c:v>2019.2027397260274</c:v>
                </c:pt>
                <c:pt idx="185">
                  <c:v>2019.2876712328766</c:v>
                </c:pt>
                <c:pt idx="186">
                  <c:v>2019.3698630136987</c:v>
                </c:pt>
                <c:pt idx="187">
                  <c:v>2019.4547945205479</c:v>
                </c:pt>
                <c:pt idx="188">
                  <c:v>2019.5369863013698</c:v>
                </c:pt>
                <c:pt idx="189">
                  <c:v>2019.6219178082192</c:v>
                </c:pt>
                <c:pt idx="190">
                  <c:v>2019.7068493150684</c:v>
                </c:pt>
                <c:pt idx="191">
                  <c:v>2019.7890410958903</c:v>
                </c:pt>
                <c:pt idx="192">
                  <c:v>2019.8739726027397</c:v>
                </c:pt>
                <c:pt idx="193">
                  <c:v>2019.9561643835616</c:v>
                </c:pt>
                <c:pt idx="194">
                  <c:v>2020.041095890411</c:v>
                </c:pt>
                <c:pt idx="195">
                  <c:v>2020.1260273972603</c:v>
                </c:pt>
                <c:pt idx="196">
                  <c:v>2020.2027397260274</c:v>
                </c:pt>
                <c:pt idx="197">
                  <c:v>2020.2876712328766</c:v>
                </c:pt>
                <c:pt idx="198">
                  <c:v>2020.3698630136987</c:v>
                </c:pt>
                <c:pt idx="199">
                  <c:v>2020.4547945205479</c:v>
                </c:pt>
                <c:pt idx="200">
                  <c:v>2020.5369863013698</c:v>
                </c:pt>
                <c:pt idx="201">
                  <c:v>2020.6219178082192</c:v>
                </c:pt>
                <c:pt idx="202">
                  <c:v>2020.7068493150684</c:v>
                </c:pt>
                <c:pt idx="203">
                  <c:v>2020.7890410958903</c:v>
                </c:pt>
                <c:pt idx="204">
                  <c:v>2020.8739726027397</c:v>
                </c:pt>
                <c:pt idx="205">
                  <c:v>2020.9561643835616</c:v>
                </c:pt>
                <c:pt idx="206">
                  <c:v>2021.041095890411</c:v>
                </c:pt>
                <c:pt idx="207">
                  <c:v>2021.1260273972603</c:v>
                </c:pt>
                <c:pt idx="208">
                  <c:v>2021.2027397260274</c:v>
                </c:pt>
                <c:pt idx="209">
                  <c:v>2021.2876712328766</c:v>
                </c:pt>
                <c:pt idx="210">
                  <c:v>2021.3698630136987</c:v>
                </c:pt>
                <c:pt idx="211">
                  <c:v>2021.4547945205479</c:v>
                </c:pt>
                <c:pt idx="212">
                  <c:v>2021.5369863013698</c:v>
                </c:pt>
                <c:pt idx="213">
                  <c:v>2021.6219178082192</c:v>
                </c:pt>
                <c:pt idx="214">
                  <c:v>2021.7068493150684</c:v>
                </c:pt>
                <c:pt idx="215">
                  <c:v>2021.7890410958903</c:v>
                </c:pt>
                <c:pt idx="216">
                  <c:v>2021.8739726027397</c:v>
                </c:pt>
                <c:pt idx="217">
                  <c:v>2021.9561643835616</c:v>
                </c:pt>
              </c:numCache>
            </c:numRef>
          </c:xVal>
          <c:yVal>
            <c:numRef>
              <c:f>Sheet2!$AK$3:$AK$220</c:f>
              <c:numCache>
                <c:formatCode>General</c:formatCode>
                <c:ptCount val="218"/>
                <c:pt idx="0">
                  <c:v>4281.148910142595</c:v>
                </c:pt>
                <c:pt idx="1">
                  <c:v>3564.2375594877822</c:v>
                </c:pt>
                <c:pt idx="2">
                  <c:v>4659.036768408364</c:v>
                </c:pt>
                <c:pt idx="3">
                  <c:v>4406.6781165973425</c:v>
                </c:pt>
                <c:pt idx="4">
                  <c:v>4429.6811576143073</c:v>
                </c:pt>
                <c:pt idx="5">
                  <c:v>4691.7845760634027</c:v>
                </c:pt>
                <c:pt idx="6">
                  <c:v>4026.1299723179413</c:v>
                </c:pt>
                <c:pt idx="7">
                  <c:v>5633.9158985406875</c:v>
                </c:pt>
                <c:pt idx="8">
                  <c:v>4893.2053691765668</c:v>
                </c:pt>
                <c:pt idx="9">
                  <c:v>5134.7053243342434</c:v>
                </c:pt>
                <c:pt idx="10">
                  <c:v>4135.3037174780802</c:v>
                </c:pt>
                <c:pt idx="11">
                  <c:v>4762.54660968401</c:v>
                </c:pt>
                <c:pt idx="12">
                  <c:v>4935.7446627692225</c:v>
                </c:pt>
                <c:pt idx="13">
                  <c:v>4622.2816581985453</c:v>
                </c:pt>
                <c:pt idx="14">
                  <c:v>4019.7257930192773</c:v>
                </c:pt>
                <c:pt idx="15">
                  <c:v>5041.0028831943137</c:v>
                </c:pt>
                <c:pt idx="16">
                  <c:v>5253.7375940647835</c:v>
                </c:pt>
                <c:pt idx="17">
                  <c:v>4743.6661606376356</c:v>
                </c:pt>
                <c:pt idx="18">
                  <c:v>4204.9896417985592</c:v>
                </c:pt>
                <c:pt idx="19">
                  <c:v>5433.8505290022886</c:v>
                </c:pt>
                <c:pt idx="20">
                  <c:v>5250.3505432397469</c:v>
                </c:pt>
                <c:pt idx="21">
                  <c:v>4754.792336255291</c:v>
                </c:pt>
                <c:pt idx="22">
                  <c:v>4153.2793416384075</c:v>
                </c:pt>
                <c:pt idx="23">
                  <c:v>5247.70940398729</c:v>
                </c:pt>
                <c:pt idx="24">
                  <c:v>5088.7727432781703</c:v>
                </c:pt>
                <c:pt idx="25">
                  <c:v>4806.2310678779986</c:v>
                </c:pt>
                <c:pt idx="26">
                  <c:v>4713.1566966011324</c:v>
                </c:pt>
                <c:pt idx="27">
                  <c:v>3885.2556877607776</c:v>
                </c:pt>
                <c:pt idx="28">
                  <c:v>4123.3177088297225</c:v>
                </c:pt>
                <c:pt idx="29">
                  <c:v>4568.3321405569941</c:v>
                </c:pt>
                <c:pt idx="30">
                  <c:v>5013.8128474952109</c:v>
                </c:pt>
                <c:pt idx="31">
                  <c:v>5828.404354066849</c:v>
                </c:pt>
                <c:pt idx="32">
                  <c:v>5174.0433496826518</c:v>
                </c:pt>
                <c:pt idx="33">
                  <c:v>4956.2635570820757</c:v>
                </c:pt>
                <c:pt idx="34">
                  <c:v>4812.9735134338962</c:v>
                </c:pt>
                <c:pt idx="35">
                  <c:v>4804.4381900469189</c:v>
                </c:pt>
                <c:pt idx="36">
                  <c:v>4708.1598031485828</c:v>
                </c:pt>
                <c:pt idx="37">
                  <c:v>4308.7331630857752</c:v>
                </c:pt>
                <c:pt idx="38">
                  <c:v>4426.0078729227589</c:v>
                </c:pt>
                <c:pt idx="39">
                  <c:v>3663.1201085075168</c:v>
                </c:pt>
                <c:pt idx="40">
                  <c:v>4135.9891489304291</c:v>
                </c:pt>
                <c:pt idx="41">
                  <c:v>4609.1135390886166</c:v>
                </c:pt>
                <c:pt idx="42">
                  <c:v>4858.9811933895489</c:v>
                </c:pt>
                <c:pt idx="43">
                  <c:v>4756.6244865459958</c:v>
                </c:pt>
                <c:pt idx="44">
                  <c:v>5013.5798821259177</c:v>
                </c:pt>
                <c:pt idx="45">
                  <c:v>4562.2336490532434</c:v>
                </c:pt>
                <c:pt idx="46">
                  <c:v>4133.5768937793382</c:v>
                </c:pt>
                <c:pt idx="47">
                  <c:v>4401.6361058435496</c:v>
                </c:pt>
                <c:pt idx="48">
                  <c:v>4458.705460649805</c:v>
                </c:pt>
                <c:pt idx="49">
                  <c:v>4131.478010366488</c:v>
                </c:pt>
                <c:pt idx="50">
                  <c:v>4101.8340125366194</c:v>
                </c:pt>
                <c:pt idx="51">
                  <c:v>3682.7329415033469</c:v>
                </c:pt>
                <c:pt idx="52">
                  <c:v>3801.2108098871581</c:v>
                </c:pt>
                <c:pt idx="53">
                  <c:v>4306.2349032725933</c:v>
                </c:pt>
                <c:pt idx="54">
                  <c:v>4483.039668412317</c:v>
                </c:pt>
                <c:pt idx="55">
                  <c:v>4692.151885962272</c:v>
                </c:pt>
                <c:pt idx="56">
                  <c:v>4724.1497836729905</c:v>
                </c:pt>
                <c:pt idx="57">
                  <c:v>4219.653704799417</c:v>
                </c:pt>
                <c:pt idx="58">
                  <c:v>4671.4837574204494</c:v>
                </c:pt>
                <c:pt idx="59">
                  <c:v>4047.5725244031901</c:v>
                </c:pt>
                <c:pt idx="60">
                  <c:v>3494.2775441643948</c:v>
                </c:pt>
                <c:pt idx="61">
                  <c:v>4539.6738215330597</c:v>
                </c:pt>
                <c:pt idx="62">
                  <c:v>3400.7661200265793</c:v>
                </c:pt>
                <c:pt idx="63">
                  <c:v>3467.918905188134</c:v>
                </c:pt>
                <c:pt idx="64">
                  <c:v>3765.1049840474789</c:v>
                </c:pt>
                <c:pt idx="65">
                  <c:v>4118.9253411674426</c:v>
                </c:pt>
                <c:pt idx="66">
                  <c:v>4205.2951507328962</c:v>
                </c:pt>
                <c:pt idx="67">
                  <c:v>4977.3475355197834</c:v>
                </c:pt>
                <c:pt idx="68">
                  <c:v>4477.0560241895309</c:v>
                </c:pt>
                <c:pt idx="69">
                  <c:v>4096.2244647440148</c:v>
                </c:pt>
                <c:pt idx="70">
                  <c:v>4139.2748867547434</c:v>
                </c:pt>
                <c:pt idx="71">
                  <c:v>3907.2516386179027</c:v>
                </c:pt>
                <c:pt idx="72">
                  <c:v>3898.0910428871675</c:v>
                </c:pt>
                <c:pt idx="73">
                  <c:v>4043.840342891915</c:v>
                </c:pt>
                <c:pt idx="74">
                  <c:v>3397.7065792121957</c:v>
                </c:pt>
                <c:pt idx="75">
                  <c:v>3158.6929783370706</c:v>
                </c:pt>
                <c:pt idx="76">
                  <c:v>4125.4813156597193</c:v>
                </c:pt>
                <c:pt idx="77">
                  <c:v>4461.8883672762959</c:v>
                </c:pt>
                <c:pt idx="78">
                  <c:v>3881.7300459650914</c:v>
                </c:pt>
                <c:pt idx="79">
                  <c:v>4654.7789802521474</c:v>
                </c:pt>
                <c:pt idx="80">
                  <c:v>4253.7344124134261</c:v>
                </c:pt>
                <c:pt idx="81">
                  <c:v>4290.1942892326297</c:v>
                </c:pt>
                <c:pt idx="82">
                  <c:v>3938.6617347099327</c:v>
                </c:pt>
                <c:pt idx="83">
                  <c:v>3722.5499039475494</c:v>
                </c:pt>
                <c:pt idx="84">
                  <c:v>4182.5375203471822</c:v>
                </c:pt>
                <c:pt idx="85">
                  <c:v>3633.7330004880832</c:v>
                </c:pt>
                <c:pt idx="86">
                  <c:v>3449.818364992369</c:v>
                </c:pt>
                <c:pt idx="87">
                  <c:v>3473.9598173797144</c:v>
                </c:pt>
                <c:pt idx="88">
                  <c:v>3906.4810139928909</c:v>
                </c:pt>
                <c:pt idx="89">
                  <c:v>4009.6518352893986</c:v>
                </c:pt>
                <c:pt idx="90">
                  <c:v>4395.0870344670575</c:v>
                </c:pt>
                <c:pt idx="91">
                  <c:v>4695.8707649757998</c:v>
                </c:pt>
                <c:pt idx="92">
                  <c:v>3978.4791902563343</c:v>
                </c:pt>
                <c:pt idx="93">
                  <c:v>4338.4542905748795</c:v>
                </c:pt>
                <c:pt idx="94">
                  <c:v>4273.0104014199806</c:v>
                </c:pt>
                <c:pt idx="95">
                  <c:v>3772.234688477351</c:v>
                </c:pt>
                <c:pt idx="96">
                  <c:v>3965.293990523483</c:v>
                </c:pt>
                <c:pt idx="97">
                  <c:v>3789.0309313946577</c:v>
                </c:pt>
                <c:pt idx="98">
                  <c:v>3657.9263375736264</c:v>
                </c:pt>
                <c:pt idx="99">
                  <c:v>3075.0916477158457</c:v>
                </c:pt>
                <c:pt idx="100">
                  <c:v>3471.6404115833807</c:v>
                </c:pt>
                <c:pt idx="101">
                  <c:v>3923.0569762225209</c:v>
                </c:pt>
                <c:pt idx="102">
                  <c:v>4214.1954239569313</c:v>
                </c:pt>
                <c:pt idx="103">
                  <c:v>4233.8083325856142</c:v>
                </c:pt>
                <c:pt idx="104">
                  <c:v>4357.0806871300601</c:v>
                </c:pt>
                <c:pt idx="105">
                  <c:v>4066.3929608243243</c:v>
                </c:pt>
                <c:pt idx="106">
                  <c:v>3724.782473455959</c:v>
                </c:pt>
                <c:pt idx="107">
                  <c:v>3375.4646058553672</c:v>
                </c:pt>
                <c:pt idx="108">
                  <c:v>4558.7438791685363</c:v>
                </c:pt>
                <c:pt idx="109">
                  <c:v>3830.5802399455852</c:v>
                </c:pt>
                <c:pt idx="110">
                  <c:v>3391.9796674750082</c:v>
                </c:pt>
                <c:pt idx="111">
                  <c:v>2957.2977022328673</c:v>
                </c:pt>
                <c:pt idx="112">
                  <c:v>3180.6964838884141</c:v>
                </c:pt>
                <c:pt idx="113">
                  <c:v>4142.3657328285553</c:v>
                </c:pt>
                <c:pt idx="114">
                  <c:v>3995.2266131649194</c:v>
                </c:pt>
                <c:pt idx="115">
                  <c:v>4014.5392377861908</c:v>
                </c:pt>
                <c:pt idx="116">
                  <c:v>4208.2713348104471</c:v>
                </c:pt>
                <c:pt idx="117">
                  <c:v>3871.2092646417414</c:v>
                </c:pt>
                <c:pt idx="118">
                  <c:v>3810.712471606274</c:v>
                </c:pt>
                <c:pt idx="119">
                  <c:v>3506.9916279069771</c:v>
                </c:pt>
                <c:pt idx="120">
                  <c:v>3211.9818222462595</c:v>
                </c:pt>
                <c:pt idx="121">
                  <c:v>4230.6010474711702</c:v>
                </c:pt>
                <c:pt idx="122">
                  <c:v>3204.2248324506331</c:v>
                </c:pt>
                <c:pt idx="123">
                  <c:v>3082.9490565291935</c:v>
                </c:pt>
                <c:pt idx="124">
                  <c:v>3122.7122747553003</c:v>
                </c:pt>
                <c:pt idx="125">
                  <c:v>3863.8677065679794</c:v>
                </c:pt>
                <c:pt idx="126">
                  <c:v>4007.8345604109322</c:v>
                </c:pt>
                <c:pt idx="127">
                  <c:v>4085.751380578517</c:v>
                </c:pt>
                <c:pt idx="128">
                  <c:v>4051.1627206424619</c:v>
                </c:pt>
                <c:pt idx="129">
                  <c:v>3749.2028253838271</c:v>
                </c:pt>
                <c:pt idx="130">
                  <c:v>3947.1028718338926</c:v>
                </c:pt>
                <c:pt idx="131">
                  <c:v>3590.7744256127671</c:v>
                </c:pt>
                <c:pt idx="132">
                  <c:v>3226.8524077981069</c:v>
                </c:pt>
                <c:pt idx="133">
                  <c:v>4001.3864954150549</c:v>
                </c:pt>
                <c:pt idx="134">
                  <c:v>3190.5201511978189</c:v>
                </c:pt>
                <c:pt idx="135">
                  <c:v>2827.1454978021889</c:v>
                </c:pt>
                <c:pt idx="136">
                  <c:v>3373.8829018592173</c:v>
                </c:pt>
                <c:pt idx="137">
                  <c:v>3837.7047591251207</c:v>
                </c:pt>
                <c:pt idx="138">
                  <c:v>3825.7694196161751</c:v>
                </c:pt>
                <c:pt idx="139">
                  <c:v>4545.1181924581588</c:v>
                </c:pt>
                <c:pt idx="140">
                  <c:v>4080.2421630109698</c:v>
                </c:pt>
                <c:pt idx="141">
                  <c:v>3815.987586007383</c:v>
                </c:pt>
                <c:pt idx="142">
                  <c:v>3853.0218601949882</c:v>
                </c:pt>
                <c:pt idx="143">
                  <c:v>3673.3893834571963</c:v>
                </c:pt>
                <c:pt idx="144">
                  <c:v>3766.6577162213553</c:v>
                </c:pt>
                <c:pt idx="145">
                  <c:v>4042.163992403021</c:v>
                </c:pt>
                <c:pt idx="146">
                  <c:v>3221.6922109390994</c:v>
                </c:pt>
                <c:pt idx="147">
                  <c:v>2756.3270579083573</c:v>
                </c:pt>
                <c:pt idx="148">
                  <c:v>3406.8464546320643</c:v>
                </c:pt>
                <c:pt idx="149">
                  <c:v>3875.1999499879435</c:v>
                </c:pt>
                <c:pt idx="150">
                  <c:v>3863.14799967619</c:v>
                </c:pt>
                <c:pt idx="151">
                  <c:v>4589.5249628630709</c:v>
                </c:pt>
                <c:pt idx="152">
                  <c:v>4120.1069958397229</c:v>
                </c:pt>
                <c:pt idx="153">
                  <c:v>3853.2705954747726</c:v>
                </c:pt>
                <c:pt idx="154">
                  <c:v>3890.6667023895648</c:v>
                </c:pt>
                <c:pt idx="155">
                  <c:v>3709.2791781889814</c:v>
                </c:pt>
                <c:pt idx="156">
                  <c:v>3803.4587623802167</c:v>
                </c:pt>
                <c:pt idx="157">
                  <c:v>4081.6567934147724</c:v>
                </c:pt>
                <c:pt idx="158">
                  <c:v>3487.1947131423958</c:v>
                </c:pt>
                <c:pt idx="159">
                  <c:v>3030.8265028171995</c:v>
                </c:pt>
                <c:pt idx="160">
                  <c:v>3060.0364338774343</c:v>
                </c:pt>
                <c:pt idx="161">
                  <c:v>3628.170190065935</c:v>
                </c:pt>
                <c:pt idx="162">
                  <c:v>3851.3804443349545</c:v>
                </c:pt>
                <c:pt idx="163">
                  <c:v>4493.8954630447306</c:v>
                </c:pt>
                <c:pt idx="164">
                  <c:v>3812.3820563220506</c:v>
                </c:pt>
                <c:pt idx="165">
                  <c:v>3832.2030592848273</c:v>
                </c:pt>
                <c:pt idx="166">
                  <c:v>3643.3313183828986</c:v>
                </c:pt>
                <c:pt idx="167">
                  <c:v>3684.1782256158699</c:v>
                </c:pt>
                <c:pt idx="168">
                  <c:v>3747.5518407498157</c:v>
                </c:pt>
                <c:pt idx="169">
                  <c:v>3165.2618907285932</c:v>
                </c:pt>
                <c:pt idx="170">
                  <c:v>3428.7960271350325</c:v>
                </c:pt>
                <c:pt idx="171">
                  <c:v>3426.508017038062</c:v>
                </c:pt>
                <c:pt idx="172">
                  <c:v>3265.7534264216447</c:v>
                </c:pt>
                <c:pt idx="173">
                  <c:v>3983.2831371896705</c:v>
                </c:pt>
                <c:pt idx="174">
                  <c:v>4219.4629924999026</c:v>
                </c:pt>
                <c:pt idx="175">
                  <c:v>4289.5394629960774</c:v>
                </c:pt>
                <c:pt idx="176">
                  <c:v>4338.132222247561</c:v>
                </c:pt>
                <c:pt idx="177">
                  <c:v>4007.0944507865647</c:v>
                </c:pt>
                <c:pt idx="178">
                  <c:v>3715.6773208023174</c:v>
                </c:pt>
                <c:pt idx="179">
                  <c:v>4082.4134671751694</c:v>
                </c:pt>
                <c:pt idx="180">
                  <c:v>4258.7252852053616</c:v>
                </c:pt>
                <c:pt idx="181">
                  <c:v>3783.8877467110779</c:v>
                </c:pt>
                <c:pt idx="182">
                  <c:v>3547.5429511574253</c:v>
                </c:pt>
                <c:pt idx="183">
                  <c:v>3331.2542062549487</c:v>
                </c:pt>
                <c:pt idx="184">
                  <c:v>3309.4431248350488</c:v>
                </c:pt>
                <c:pt idx="185">
                  <c:v>4534.4982405208066</c:v>
                </c:pt>
                <c:pt idx="186">
                  <c:v>4386.6925267540164</c:v>
                </c:pt>
                <c:pt idx="187">
                  <c:v>4236.5395223013984</c:v>
                </c:pt>
                <c:pt idx="188">
                  <c:v>4537.8789833048131</c:v>
                </c:pt>
                <c:pt idx="189">
                  <c:v>4184.9253782170799</c:v>
                </c:pt>
                <c:pt idx="190">
                  <c:v>4057.6649401777076</c:v>
                </c:pt>
                <c:pt idx="191">
                  <c:v>4044.8633885015197</c:v>
                </c:pt>
                <c:pt idx="192">
                  <c:v>3598.6449590921088</c:v>
                </c:pt>
                <c:pt idx="193">
                  <c:v>4620.5938029440058</c:v>
                </c:pt>
                <c:pt idx="194">
                  <c:v>3702.1181029365384</c:v>
                </c:pt>
                <c:pt idx="195">
                  <c:v>3393.6813469355789</c:v>
                </c:pt>
                <c:pt idx="196">
                  <c:v>4195.7492776262179</c:v>
                </c:pt>
                <c:pt idx="197">
                  <c:v>4606.2460084932682</c:v>
                </c:pt>
                <c:pt idx="198">
                  <c:v>4904.1427247057673</c:v>
                </c:pt>
                <c:pt idx="199">
                  <c:v>5440.5695866390133</c:v>
                </c:pt>
                <c:pt idx="200">
                  <c:v>4827.4191849308745</c:v>
                </c:pt>
                <c:pt idx="201">
                  <c:v>4744.0111417063208</c:v>
                </c:pt>
                <c:pt idx="202">
                  <c:v>4738.366878449704</c:v>
                </c:pt>
                <c:pt idx="203">
                  <c:v>4509.6822935858727</c:v>
                </c:pt>
                <c:pt idx="204">
                  <c:v>4838.5342309422704</c:v>
                </c:pt>
                <c:pt idx="205">
                  <c:v>4708.4046503774607</c:v>
                </c:pt>
                <c:pt idx="206">
                  <c:v>3949.1508021208788</c:v>
                </c:pt>
                <c:pt idx="207">
                  <c:v>3529.4710012887795</c:v>
                </c:pt>
                <c:pt idx="208">
                  <c:v>4519.5772991554204</c:v>
                </c:pt>
                <c:pt idx="209">
                  <c:v>4987.5595687464538</c:v>
                </c:pt>
                <c:pt idx="210">
                  <c:v>4464.6526751466808</c:v>
                </c:pt>
                <c:pt idx="211">
                  <c:v>5282.5873239089133</c:v>
                </c:pt>
                <c:pt idx="212">
                  <c:v>4924.6999962064629</c:v>
                </c:pt>
                <c:pt idx="213">
                  <c:v>4790.3584415088308</c:v>
                </c:pt>
                <c:pt idx="214">
                  <c:v>4672.8483622398207</c:v>
                </c:pt>
                <c:pt idx="215">
                  <c:v>4164.5761518093977</c:v>
                </c:pt>
                <c:pt idx="216">
                  <c:v>4840.6131958322021</c:v>
                </c:pt>
                <c:pt idx="217">
                  <c:v>4276.410220903239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AD1-4087-83D4-0B8B8FFA1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2456840"/>
        <c:axId val="442463896"/>
      </c:scatterChart>
      <c:valAx>
        <c:axId val="442456840"/>
        <c:scaling>
          <c:orientation val="minMax"/>
          <c:max val="2021"/>
          <c:min val="1998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2463896"/>
        <c:crosses val="autoZero"/>
        <c:crossBetween val="midCat"/>
      </c:valAx>
      <c:valAx>
        <c:axId val="442463896"/>
        <c:scaling>
          <c:orientation val="minMax"/>
          <c:max val="6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g/HH/d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2456840"/>
        <c:crosses val="autoZero"/>
        <c:crossBetween val="midCat"/>
        <c:majorUnit val="2000"/>
        <c:minorUnit val="500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recycling percents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Sheet5!$J$1:$AG$1</c:f>
              <c:numCache>
                <c:formatCode>General</c:formatCode>
                <c:ptCount val="24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xVal>
          <c:yVal>
            <c:numRef>
              <c:f>Sheet5!$J$37:$AG$37</c:f>
              <c:numCache>
                <c:formatCode>0.0%</c:formatCode>
                <c:ptCount val="24"/>
                <c:pt idx="0">
                  <c:v>0.12949611489214954</c:v>
                </c:pt>
                <c:pt idx="1">
                  <c:v>0.12931421374456356</c:v>
                </c:pt>
                <c:pt idx="2">
                  <c:v>0.12176498769584199</c:v>
                </c:pt>
                <c:pt idx="3">
                  <c:v>0.11176672112592699</c:v>
                </c:pt>
                <c:pt idx="4">
                  <c:v>0.11652037851964413</c:v>
                </c:pt>
                <c:pt idx="5">
                  <c:v>0.11722086945988949</c:v>
                </c:pt>
                <c:pt idx="6">
                  <c:v>0.11049208580291035</c:v>
                </c:pt>
                <c:pt idx="7">
                  <c:v>0.10557002584088108</c:v>
                </c:pt>
                <c:pt idx="8">
                  <c:v>0.10249519674743306</c:v>
                </c:pt>
                <c:pt idx="9">
                  <c:v>0.11301068719098399</c:v>
                </c:pt>
                <c:pt idx="10">
                  <c:v>0.12037065937246401</c:v>
                </c:pt>
                <c:pt idx="11">
                  <c:v>0.11347257488423455</c:v>
                </c:pt>
                <c:pt idx="12">
                  <c:v>0.11421706167576438</c:v>
                </c:pt>
                <c:pt idx="13">
                  <c:v>0.11920616164549852</c:v>
                </c:pt>
                <c:pt idx="14">
                  <c:v>0.11839520860092749</c:v>
                </c:pt>
                <c:pt idx="15">
                  <c:v>0.1162776944639566</c:v>
                </c:pt>
                <c:pt idx="16">
                  <c:v>0.14360891325315883</c:v>
                </c:pt>
                <c:pt idx="17">
                  <c:v>0.14257606993467808</c:v>
                </c:pt>
                <c:pt idx="18">
                  <c:v>0.14555843191188031</c:v>
                </c:pt>
                <c:pt idx="19">
                  <c:v>0.14814781391228629</c:v>
                </c:pt>
                <c:pt idx="20">
                  <c:v>0.13874169038645603</c:v>
                </c:pt>
                <c:pt idx="21">
                  <c:v>7.5779513071389859E-2</c:v>
                </c:pt>
                <c:pt idx="22">
                  <c:v>7.2866738755823127E-2</c:v>
                </c:pt>
                <c:pt idx="23">
                  <c:v>6.7212511805206682E-2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2458016"/>
        <c:axId val="442459584"/>
      </c:scatterChart>
      <c:valAx>
        <c:axId val="442458016"/>
        <c:scaling>
          <c:orientation val="minMax"/>
          <c:max val="2021"/>
          <c:min val="1998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2459584"/>
        <c:crosses val="autoZero"/>
        <c:crossBetween val="midCat"/>
        <c:majorUnit val="5"/>
        <c:minorUnit val="1"/>
      </c:valAx>
      <c:valAx>
        <c:axId val="442459584"/>
        <c:scaling>
          <c:orientation val="minMax"/>
          <c:max val="0.15000000000000002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2458016"/>
        <c:crosses val="autoZero"/>
        <c:crossBetween val="midCat"/>
        <c:majorUnit val="5.000000000000001E-2"/>
        <c:minorUnit val="1.0000000000000002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257175</xdr:colOff>
      <xdr:row>16</xdr:row>
      <xdr:rowOff>119062</xdr:rowOff>
    </xdr:from>
    <xdr:to>
      <xdr:col>18</xdr:col>
      <xdr:colOff>9525</xdr:colOff>
      <xdr:row>31</xdr:row>
      <xdr:rowOff>4762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8F908068-23EF-E31F-84F7-105620085A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32</xdr:row>
      <xdr:rowOff>0</xdr:rowOff>
    </xdr:from>
    <xdr:to>
      <xdr:col>18</xdr:col>
      <xdr:colOff>361950</xdr:colOff>
      <xdr:row>46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EFC509F6-6D9C-45F1-ACE4-E6844DC571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48</xdr:row>
      <xdr:rowOff>0</xdr:rowOff>
    </xdr:from>
    <xdr:to>
      <xdr:col>18</xdr:col>
      <xdr:colOff>361950</xdr:colOff>
      <xdr:row>62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8786E478-ACBC-48A4-AC64-CC7766A0D4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18</xdr:col>
      <xdr:colOff>361950</xdr:colOff>
      <xdr:row>15</xdr:row>
      <xdr:rowOff>76200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BA438FE1-E9B7-4432-8506-7751ECE011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0</xdr:colOff>
      <xdr:row>1</xdr:row>
      <xdr:rowOff>0</xdr:rowOff>
    </xdr:from>
    <xdr:to>
      <xdr:col>29</xdr:col>
      <xdr:colOff>552450</xdr:colOff>
      <xdr:row>15</xdr:row>
      <xdr:rowOff>76200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xmlns="" id="{888DAF2A-5C46-45E0-86AE-3D34D7B8C5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130175</xdr:colOff>
      <xdr:row>41</xdr:row>
      <xdr:rowOff>6350</xdr:rowOff>
    </xdr:from>
    <xdr:to>
      <xdr:col>15</xdr:col>
      <xdr:colOff>434975</xdr:colOff>
      <xdr:row>55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89"/>
  <sheetViews>
    <sheetView workbookViewId="0">
      <selection activeCell="T60" sqref="T60"/>
    </sheetView>
  </sheetViews>
  <sheetFormatPr defaultRowHeight="14.5" x14ac:dyDescent="0.35"/>
  <cols>
    <col min="5" max="5" width="10.26953125" bestFit="1" customWidth="1"/>
    <col min="10" max="10" width="12" bestFit="1" customWidth="1"/>
  </cols>
  <sheetData>
    <row r="1" spans="1:37" x14ac:dyDescent="0.35">
      <c r="D1" t="s">
        <v>12</v>
      </c>
      <c r="E1" t="s">
        <v>13</v>
      </c>
      <c r="F1" t="s">
        <v>14</v>
      </c>
      <c r="G1" t="s">
        <v>15</v>
      </c>
      <c r="H1" t="s">
        <v>16</v>
      </c>
    </row>
    <row r="2" spans="1:37" x14ac:dyDescent="0.35">
      <c r="A2">
        <v>1998</v>
      </c>
      <c r="B2" t="s">
        <v>0</v>
      </c>
      <c r="C2">
        <v>1998.041095890411</v>
      </c>
      <c r="AG2" t="s">
        <v>12</v>
      </c>
      <c r="AH2" t="s">
        <v>13</v>
      </c>
      <c r="AI2" t="s">
        <v>14</v>
      </c>
      <c r="AJ2" t="s">
        <v>15</v>
      </c>
      <c r="AK2" t="s">
        <v>16</v>
      </c>
    </row>
    <row r="3" spans="1:37" x14ac:dyDescent="0.35">
      <c r="B3" t="s">
        <v>1</v>
      </c>
      <c r="C3">
        <v>1998.1260273972603</v>
      </c>
      <c r="AF3">
        <v>1998.5369863013698</v>
      </c>
      <c r="AG3">
        <v>365</v>
      </c>
      <c r="AH3" s="6">
        <v>192019.76</v>
      </c>
      <c r="AI3">
        <v>111578</v>
      </c>
      <c r="AJ3">
        <f t="shared" ref="AJ3:AJ28" si="0">+(AH3*2000)/(AI3*AG3)</f>
        <v>9.4298434144110015</v>
      </c>
      <c r="AK3">
        <f t="shared" ref="AK3:AK28" si="1">+AJ3*454</f>
        <v>4281.148910142595</v>
      </c>
    </row>
    <row r="4" spans="1:37" x14ac:dyDescent="0.35">
      <c r="B4" t="s">
        <v>2</v>
      </c>
      <c r="C4">
        <v>1998.2027397260274</v>
      </c>
      <c r="AF4">
        <v>1999.1260273972603</v>
      </c>
      <c r="AG4">
        <v>90</v>
      </c>
      <c r="AH4" s="2">
        <v>39690.69</v>
      </c>
      <c r="AI4">
        <v>112348</v>
      </c>
      <c r="AJ4">
        <f t="shared" si="0"/>
        <v>7.8507435231008413</v>
      </c>
      <c r="AK4">
        <f t="shared" si="1"/>
        <v>3564.2375594877822</v>
      </c>
    </row>
    <row r="5" spans="1:37" x14ac:dyDescent="0.35">
      <c r="B5" t="s">
        <v>3</v>
      </c>
      <c r="C5">
        <v>1998.2876712328766</v>
      </c>
      <c r="AF5">
        <v>1999.3698630136987</v>
      </c>
      <c r="AG5">
        <v>91</v>
      </c>
      <c r="AH5" s="2">
        <f>52467.05-8.41</f>
        <v>52458.64</v>
      </c>
      <c r="AI5">
        <v>112348</v>
      </c>
      <c r="AJ5">
        <f t="shared" si="0"/>
        <v>10.262195525128554</v>
      </c>
      <c r="AK5">
        <f t="shared" si="1"/>
        <v>4659.036768408364</v>
      </c>
    </row>
    <row r="6" spans="1:37" x14ac:dyDescent="0.35">
      <c r="B6" t="s">
        <v>4</v>
      </c>
      <c r="C6">
        <v>1998.3698630136987</v>
      </c>
      <c r="AF6">
        <v>1999.6219178082192</v>
      </c>
      <c r="AG6">
        <v>92</v>
      </c>
      <c r="AH6" s="2">
        <v>50162.44</v>
      </c>
      <c r="AI6">
        <v>112348</v>
      </c>
      <c r="AJ6">
        <f t="shared" si="0"/>
        <v>9.7063394638707994</v>
      </c>
      <c r="AK6">
        <f t="shared" si="1"/>
        <v>4406.6781165973425</v>
      </c>
    </row>
    <row r="7" spans="1:37" x14ac:dyDescent="0.35">
      <c r="B7" t="s">
        <v>5</v>
      </c>
      <c r="C7">
        <v>1998.4547945205479</v>
      </c>
      <c r="AF7">
        <v>1999.8739726027397</v>
      </c>
      <c r="AG7">
        <v>92</v>
      </c>
      <c r="AH7" s="2">
        <v>50424.29</v>
      </c>
      <c r="AI7">
        <v>112348</v>
      </c>
      <c r="AJ7">
        <f t="shared" si="0"/>
        <v>9.7570069550975926</v>
      </c>
      <c r="AK7">
        <f t="shared" si="1"/>
        <v>4429.6811576143073</v>
      </c>
    </row>
    <row r="8" spans="1:37" x14ac:dyDescent="0.35">
      <c r="B8" t="s">
        <v>6</v>
      </c>
      <c r="C8">
        <v>1998.5369863013698</v>
      </c>
      <c r="D8">
        <v>365</v>
      </c>
      <c r="E8" s="6">
        <v>192019.76</v>
      </c>
      <c r="F8">
        <v>111578</v>
      </c>
      <c r="G8">
        <f>+(E8*2000)/(F8*D8)</f>
        <v>9.4298434144110015</v>
      </c>
      <c r="H8">
        <f>+G8*454</f>
        <v>4281.148910142595</v>
      </c>
      <c r="AF8">
        <v>2000.5369863013698</v>
      </c>
      <c r="AG8">
        <v>365</v>
      </c>
      <c r="AH8" s="1">
        <v>219534</v>
      </c>
      <c r="AI8">
        <v>116401</v>
      </c>
      <c r="AJ8">
        <f t="shared" si="0"/>
        <v>10.334327260051548</v>
      </c>
      <c r="AK8">
        <f t="shared" si="1"/>
        <v>4691.7845760634027</v>
      </c>
    </row>
    <row r="9" spans="1:37" x14ac:dyDescent="0.35">
      <c r="B9" t="s">
        <v>7</v>
      </c>
      <c r="C9">
        <v>1998.6219178082192</v>
      </c>
      <c r="AF9">
        <v>2001.1260273972603</v>
      </c>
      <c r="AG9">
        <v>90</v>
      </c>
      <c r="AH9" s="1">
        <f>15050.9+13100.98+15581</f>
        <v>43732.88</v>
      </c>
      <c r="AI9">
        <v>109588.15789473685</v>
      </c>
      <c r="AJ9">
        <f t="shared" si="0"/>
        <v>8.8681276923302672</v>
      </c>
      <c r="AK9">
        <f t="shared" si="1"/>
        <v>4026.1299723179413</v>
      </c>
    </row>
    <row r="10" spans="1:37" x14ac:dyDescent="0.35">
      <c r="B10" t="s">
        <v>8</v>
      </c>
      <c r="C10">
        <v>1998.7068493150684</v>
      </c>
      <c r="AF10">
        <v>2001.3698630136987</v>
      </c>
      <c r="AG10">
        <v>91</v>
      </c>
      <c r="AH10" s="1">
        <f>21399.88+20551.11+19926.05</f>
        <v>61877.040000000008</v>
      </c>
      <c r="AI10">
        <v>109588.15789473685</v>
      </c>
      <c r="AJ10">
        <f t="shared" si="0"/>
        <v>12.409506384450854</v>
      </c>
      <c r="AK10">
        <f t="shared" si="1"/>
        <v>5633.9158985406875</v>
      </c>
    </row>
    <row r="11" spans="1:37" x14ac:dyDescent="0.35">
      <c r="B11" t="s">
        <v>9</v>
      </c>
      <c r="C11">
        <v>1998.7890410958903</v>
      </c>
      <c r="AF11">
        <v>2001.6219178082192</v>
      </c>
      <c r="AG11">
        <v>92</v>
      </c>
      <c r="AH11" s="1">
        <f>20084.04+18337.47+15910.91</f>
        <v>54332.42</v>
      </c>
      <c r="AI11">
        <v>109588.15789473685</v>
      </c>
      <c r="AJ11">
        <f t="shared" si="0"/>
        <v>10.777985394662041</v>
      </c>
      <c r="AK11">
        <f t="shared" si="1"/>
        <v>4893.2053691765668</v>
      </c>
    </row>
    <row r="12" spans="1:37" x14ac:dyDescent="0.35">
      <c r="B12" t="s">
        <v>10</v>
      </c>
      <c r="C12">
        <v>1998.8739726027397</v>
      </c>
      <c r="AF12">
        <v>2001.8739726027397</v>
      </c>
      <c r="AG12">
        <v>92</v>
      </c>
      <c r="AH12" s="1">
        <f>18609.26+20061.09+18343.6</f>
        <v>57013.95</v>
      </c>
      <c r="AI12">
        <v>109588.15789473685</v>
      </c>
      <c r="AJ12">
        <f t="shared" si="0"/>
        <v>11.309923621881593</v>
      </c>
      <c r="AK12">
        <f t="shared" si="1"/>
        <v>5134.7053243342434</v>
      </c>
    </row>
    <row r="13" spans="1:37" x14ac:dyDescent="0.35">
      <c r="B13" t="s">
        <v>11</v>
      </c>
      <c r="C13">
        <v>1998.9561643835616</v>
      </c>
      <c r="AF13">
        <v>2002.1260273972603</v>
      </c>
      <c r="AG13">
        <v>90</v>
      </c>
      <c r="AH13" s="1">
        <f>16527.37+13699.68+15365.86</f>
        <v>45592.91</v>
      </c>
      <c r="AI13">
        <v>111232.89473684211</v>
      </c>
      <c r="AJ13">
        <f t="shared" si="0"/>
        <v>9.1085984966477529</v>
      </c>
      <c r="AK13">
        <f t="shared" si="1"/>
        <v>4135.3037174780802</v>
      </c>
    </row>
    <row r="14" spans="1:37" x14ac:dyDescent="0.35">
      <c r="A14">
        <v>1999</v>
      </c>
      <c r="B14" t="s">
        <v>0</v>
      </c>
      <c r="C14">
        <v>1999.041095890411</v>
      </c>
      <c r="E14" s="1"/>
      <c r="AF14">
        <v>2002.3698630136987</v>
      </c>
      <c r="AG14">
        <v>91</v>
      </c>
      <c r="AH14" s="1">
        <f>18307.06+17875.19+16909.62</f>
        <v>53091.869999999995</v>
      </c>
      <c r="AI14">
        <v>111232.89473684211</v>
      </c>
      <c r="AJ14">
        <f t="shared" si="0"/>
        <v>10.490190770229097</v>
      </c>
      <c r="AK14">
        <f t="shared" si="1"/>
        <v>4762.54660968401</v>
      </c>
    </row>
    <row r="15" spans="1:37" x14ac:dyDescent="0.35">
      <c r="B15" t="s">
        <v>1</v>
      </c>
      <c r="C15">
        <v>1999.1260273972603</v>
      </c>
      <c r="D15">
        <v>90</v>
      </c>
      <c r="E15" s="2">
        <v>39690.69</v>
      </c>
      <c r="F15">
        <v>112348</v>
      </c>
      <c r="G15">
        <f>+(E15*2000)/(F15*D15)</f>
        <v>7.8507435231008413</v>
      </c>
      <c r="H15">
        <f>+G15*454</f>
        <v>3564.2375594877822</v>
      </c>
      <c r="AF15">
        <v>2002.6219178082192</v>
      </c>
      <c r="AG15">
        <v>92</v>
      </c>
      <c r="AH15" s="1">
        <f>19440.75+18053.21+18133.33</f>
        <v>55627.29</v>
      </c>
      <c r="AI15">
        <v>111232.89473684211</v>
      </c>
      <c r="AJ15">
        <f t="shared" si="0"/>
        <v>10.871684279227361</v>
      </c>
      <c r="AK15">
        <f t="shared" si="1"/>
        <v>4935.7446627692225</v>
      </c>
    </row>
    <row r="16" spans="1:37" x14ac:dyDescent="0.35">
      <c r="B16" t="s">
        <v>2</v>
      </c>
      <c r="C16">
        <v>1999.2027397260274</v>
      </c>
      <c r="E16" s="1"/>
      <c r="AF16">
        <v>2002.8739726027397</v>
      </c>
      <c r="AG16">
        <v>92</v>
      </c>
      <c r="AH16" s="1">
        <f>17590.5+15406.89+19097.08</f>
        <v>52094.47</v>
      </c>
      <c r="AI16">
        <v>111232.89473684211</v>
      </c>
      <c r="AJ16">
        <f t="shared" si="0"/>
        <v>10.181237132595914</v>
      </c>
      <c r="AK16">
        <f t="shared" si="1"/>
        <v>4622.2816581985453</v>
      </c>
    </row>
    <row r="17" spans="1:37" x14ac:dyDescent="0.35">
      <c r="B17" t="s">
        <v>3</v>
      </c>
      <c r="C17">
        <v>1999.2876712328766</v>
      </c>
      <c r="E17" s="1"/>
      <c r="AF17">
        <v>2003.1260273972603</v>
      </c>
      <c r="AG17">
        <v>90</v>
      </c>
      <c r="AH17" s="1">
        <f>15763.33+12500.13+16867.55</f>
        <v>45131.009999999995</v>
      </c>
      <c r="AI17">
        <v>113271.84210526316</v>
      </c>
      <c r="AJ17">
        <f t="shared" si="0"/>
        <v>8.854021570527042</v>
      </c>
      <c r="AK17">
        <f t="shared" si="1"/>
        <v>4019.7257930192773</v>
      </c>
    </row>
    <row r="18" spans="1:37" x14ac:dyDescent="0.35">
      <c r="B18" t="s">
        <v>4</v>
      </c>
      <c r="C18">
        <v>1999.3698630136987</v>
      </c>
      <c r="D18">
        <v>91</v>
      </c>
      <c r="E18" s="2">
        <f>52467.05-8.41</f>
        <v>52458.64</v>
      </c>
      <c r="F18">
        <v>112348</v>
      </c>
      <c r="G18">
        <f>+(E18*2000)/(F18*D18)</f>
        <v>10.262195525128554</v>
      </c>
      <c r="H18">
        <f>+G18*454</f>
        <v>4659.036768408364</v>
      </c>
      <c r="AF18">
        <v>2003.3698630136987</v>
      </c>
      <c r="AG18">
        <v>91</v>
      </c>
      <c r="AH18" s="1">
        <f>17696.44+19126.74+20402.96</f>
        <v>57226.14</v>
      </c>
      <c r="AI18">
        <v>113271.84210526316</v>
      </c>
      <c r="AJ18">
        <f t="shared" si="0"/>
        <v>11.103530579723158</v>
      </c>
      <c r="AK18">
        <f t="shared" si="1"/>
        <v>5041.0028831943137</v>
      </c>
    </row>
    <row r="19" spans="1:37" x14ac:dyDescent="0.35">
      <c r="B19" t="s">
        <v>5</v>
      </c>
      <c r="C19">
        <v>1999.4547945205479</v>
      </c>
      <c r="E19" s="2"/>
      <c r="AF19">
        <v>2003.6219178082192</v>
      </c>
      <c r="AG19">
        <v>92</v>
      </c>
      <c r="AH19" s="1">
        <f>20721.74+19079.32+20495.47</f>
        <v>60296.53</v>
      </c>
      <c r="AI19">
        <v>113271.84210526316</v>
      </c>
      <c r="AJ19">
        <f t="shared" si="0"/>
        <v>11.572109238028158</v>
      </c>
      <c r="AK19">
        <f t="shared" si="1"/>
        <v>5253.7375940647835</v>
      </c>
    </row>
    <row r="20" spans="1:37" x14ac:dyDescent="0.35">
      <c r="B20" t="s">
        <v>6</v>
      </c>
      <c r="C20">
        <v>1999.5369863013698</v>
      </c>
      <c r="E20" s="2"/>
      <c r="AF20">
        <v>2003.8739726027397</v>
      </c>
      <c r="AG20">
        <v>92</v>
      </c>
      <c r="AH20" s="1">
        <f>18471+15968.87+20002.63</f>
        <v>54442.5</v>
      </c>
      <c r="AI20">
        <v>113271.84210526316</v>
      </c>
      <c r="AJ20">
        <f t="shared" si="0"/>
        <v>10.448603878056465</v>
      </c>
      <c r="AK20">
        <f t="shared" si="1"/>
        <v>4743.6661606376356</v>
      </c>
    </row>
    <row r="21" spans="1:37" x14ac:dyDescent="0.35">
      <c r="B21" t="s">
        <v>7</v>
      </c>
      <c r="C21">
        <v>1999.6219178082192</v>
      </c>
      <c r="D21">
        <v>92</v>
      </c>
      <c r="E21" s="2">
        <v>50162.44</v>
      </c>
      <c r="F21">
        <v>112348</v>
      </c>
      <c r="G21">
        <f>+(E21*2000)/(F21*D21)</f>
        <v>9.7063394638707994</v>
      </c>
      <c r="H21">
        <f>+G21*454</f>
        <v>4406.6781165973425</v>
      </c>
      <c r="AF21">
        <v>2004.1260273972603</v>
      </c>
      <c r="AG21">
        <v>91</v>
      </c>
      <c r="AH21" s="1">
        <f>48001.39+11.58</f>
        <v>48012.97</v>
      </c>
      <c r="AI21">
        <v>113930</v>
      </c>
      <c r="AJ21">
        <f t="shared" si="0"/>
        <v>9.2620917220232588</v>
      </c>
      <c r="AK21">
        <f t="shared" si="1"/>
        <v>4204.9896417985592</v>
      </c>
    </row>
    <row r="22" spans="1:37" x14ac:dyDescent="0.35">
      <c r="B22" t="s">
        <v>8</v>
      </c>
      <c r="C22">
        <v>1999.7068493150684</v>
      </c>
      <c r="E22" s="2"/>
      <c r="AF22">
        <v>2004.3698630136987</v>
      </c>
      <c r="AG22">
        <v>91</v>
      </c>
      <c r="AH22" s="1">
        <f>61742.05+302.17</f>
        <v>62044.22</v>
      </c>
      <c r="AI22">
        <v>113930</v>
      </c>
      <c r="AJ22">
        <f t="shared" si="0"/>
        <v>11.968833764322222</v>
      </c>
      <c r="AK22">
        <f t="shared" si="1"/>
        <v>5433.8505290022886</v>
      </c>
    </row>
    <row r="23" spans="1:37" x14ac:dyDescent="0.35">
      <c r="B23" t="s">
        <v>9</v>
      </c>
      <c r="C23">
        <v>1999.7890410958903</v>
      </c>
      <c r="E23" s="2"/>
      <c r="AF23">
        <v>2004.6219178082192</v>
      </c>
      <c r="AG23">
        <v>92</v>
      </c>
      <c r="AH23" s="1">
        <f>59926.83+680.95</f>
        <v>60607.78</v>
      </c>
      <c r="AI23">
        <v>113930</v>
      </c>
      <c r="AJ23">
        <f t="shared" si="0"/>
        <v>11.564648773655829</v>
      </c>
      <c r="AK23">
        <f t="shared" si="1"/>
        <v>5250.3505432397469</v>
      </c>
    </row>
    <row r="24" spans="1:37" x14ac:dyDescent="0.35">
      <c r="B24" t="s">
        <v>10</v>
      </c>
      <c r="C24">
        <v>1999.8739726027397</v>
      </c>
      <c r="D24">
        <v>92</v>
      </c>
      <c r="E24" s="2">
        <v>50424.29</v>
      </c>
      <c r="F24">
        <v>112348</v>
      </c>
      <c r="G24">
        <f>+(E24*2000)/(F24*D24)</f>
        <v>9.7570069550975926</v>
      </c>
      <c r="H24">
        <f>+G24*454</f>
        <v>4429.6811576143073</v>
      </c>
      <c r="AF24">
        <v>2004.8739726027397</v>
      </c>
      <c r="AG24">
        <v>92</v>
      </c>
      <c r="AH24" s="1">
        <f>54686.44+200.83</f>
        <v>54887.270000000004</v>
      </c>
      <c r="AI24">
        <v>113930</v>
      </c>
      <c r="AJ24">
        <f t="shared" si="0"/>
        <v>10.473110872809011</v>
      </c>
      <c r="AK24">
        <f t="shared" si="1"/>
        <v>4754.792336255291</v>
      </c>
    </row>
    <row r="25" spans="1:37" x14ac:dyDescent="0.35">
      <c r="B25" t="s">
        <v>11</v>
      </c>
      <c r="C25">
        <v>1999.9561643835616</v>
      </c>
      <c r="E25" s="2"/>
      <c r="AF25">
        <v>2005.1260273972603</v>
      </c>
      <c r="AG25">
        <v>90</v>
      </c>
      <c r="AH25" s="1">
        <f>15787.59+6.37+14184.7+7.7+17216.7+19.04</f>
        <v>47222.100000000006</v>
      </c>
      <c r="AI25">
        <v>114709</v>
      </c>
      <c r="AJ25">
        <f t="shared" si="0"/>
        <v>9.1481923824634528</v>
      </c>
      <c r="AK25">
        <f t="shared" si="1"/>
        <v>4153.2793416384075</v>
      </c>
    </row>
    <row r="26" spans="1:37" x14ac:dyDescent="0.35">
      <c r="A26">
        <v>2000</v>
      </c>
      <c r="B26" t="s">
        <v>0</v>
      </c>
      <c r="C26">
        <v>2000.041095890411</v>
      </c>
      <c r="E26" s="1"/>
      <c r="AF26">
        <v>2005.3698630136987</v>
      </c>
      <c r="AG26">
        <v>91</v>
      </c>
      <c r="AH26" s="1">
        <f>19084.97+84.38+19146.85+128.33+21287.65+161.03+435.33</f>
        <v>60328.54</v>
      </c>
      <c r="AI26">
        <v>114709</v>
      </c>
      <c r="AJ26">
        <f t="shared" si="0"/>
        <v>11.558831286315616</v>
      </c>
      <c r="AK26">
        <f t="shared" si="1"/>
        <v>5247.70940398729</v>
      </c>
    </row>
    <row r="27" spans="1:37" x14ac:dyDescent="0.35">
      <c r="B27" t="s">
        <v>1</v>
      </c>
      <c r="C27">
        <v>2000.1260273972603</v>
      </c>
      <c r="E27" s="1"/>
      <c r="AF27">
        <v>2005.6219178082192</v>
      </c>
      <c r="AG27">
        <v>92</v>
      </c>
      <c r="AH27" s="1">
        <f>19582.07+191.25+19992.17+237.1+18973.2+168.46</f>
        <v>59144.249999999993</v>
      </c>
      <c r="AI27">
        <v>114709</v>
      </c>
      <c r="AJ27">
        <f t="shared" si="0"/>
        <v>11.208750535855</v>
      </c>
      <c r="AK27">
        <f t="shared" si="1"/>
        <v>5088.7727432781703</v>
      </c>
    </row>
    <row r="28" spans="1:37" x14ac:dyDescent="0.35">
      <c r="B28" t="s">
        <v>2</v>
      </c>
      <c r="C28">
        <v>2000.2027397260274</v>
      </c>
      <c r="E28" s="1"/>
      <c r="AF28">
        <v>2005.8739726027397</v>
      </c>
      <c r="AG28">
        <v>92</v>
      </c>
      <c r="AH28" s="1">
        <f>19242.34+105.71+18469.78+34.47+17997.91+10.2</f>
        <v>55860.41</v>
      </c>
      <c r="AI28">
        <v>114709</v>
      </c>
      <c r="AJ28">
        <f t="shared" si="0"/>
        <v>10.586412043784138</v>
      </c>
      <c r="AK28">
        <f t="shared" si="1"/>
        <v>4806.2310678779986</v>
      </c>
    </row>
    <row r="29" spans="1:37" x14ac:dyDescent="0.35">
      <c r="B29" t="s">
        <v>3</v>
      </c>
      <c r="C29">
        <v>2000.2876712328766</v>
      </c>
      <c r="E29" s="1"/>
      <c r="AF29">
        <v>2006.041095890411</v>
      </c>
      <c r="AG29">
        <v>31</v>
      </c>
      <c r="AH29" s="1">
        <v>18571.95</v>
      </c>
      <c r="AI29">
        <v>115417</v>
      </c>
      <c r="AJ29">
        <f t="shared" ref="AJ29:AJ92" si="2">+(AH29*2000)/(AI29*AG29)</f>
        <v>10.381402415420997</v>
      </c>
      <c r="AK29">
        <f t="shared" ref="AK29:AK92" si="3">+AJ29*454</f>
        <v>4713.1566966011324</v>
      </c>
    </row>
    <row r="30" spans="1:37" x14ac:dyDescent="0.35">
      <c r="B30" t="s">
        <v>4</v>
      </c>
      <c r="C30">
        <v>2000.3698630136987</v>
      </c>
      <c r="E30" s="1"/>
      <c r="AF30">
        <v>2006.1260273972603</v>
      </c>
      <c r="AG30">
        <v>28</v>
      </c>
      <c r="AH30" s="1">
        <v>13828.07</v>
      </c>
      <c r="AI30">
        <v>115417</v>
      </c>
      <c r="AJ30">
        <f t="shared" si="2"/>
        <v>8.5578319113673516</v>
      </c>
      <c r="AK30">
        <f t="shared" si="3"/>
        <v>3885.2556877607776</v>
      </c>
    </row>
    <row r="31" spans="1:37" x14ac:dyDescent="0.35">
      <c r="B31" t="s">
        <v>5</v>
      </c>
      <c r="C31">
        <v>2000.4547945205479</v>
      </c>
      <c r="E31" s="1"/>
      <c r="AF31">
        <v>2006.2027397260274</v>
      </c>
      <c r="AG31">
        <v>31</v>
      </c>
      <c r="AH31" s="1">
        <v>16247.720000000001</v>
      </c>
      <c r="AI31">
        <v>115417</v>
      </c>
      <c r="AJ31">
        <f t="shared" si="2"/>
        <v>9.0821975965412385</v>
      </c>
      <c r="AK31">
        <f t="shared" si="3"/>
        <v>4123.3177088297225</v>
      </c>
    </row>
    <row r="32" spans="1:37" x14ac:dyDescent="0.35">
      <c r="B32" t="s">
        <v>6</v>
      </c>
      <c r="C32">
        <v>2000.5369863013698</v>
      </c>
      <c r="D32">
        <v>365</v>
      </c>
      <c r="E32" s="1">
        <v>219534</v>
      </c>
      <c r="F32">
        <v>116401</v>
      </c>
      <c r="G32">
        <f>+(E32*2000)/(F32*D32)</f>
        <v>10.334327260051548</v>
      </c>
      <c r="H32">
        <f>+G32*454</f>
        <v>4691.7845760634027</v>
      </c>
      <c r="AF32">
        <v>2006.2876712328766</v>
      </c>
      <c r="AG32">
        <v>30</v>
      </c>
      <c r="AH32" s="1">
        <v>17420.59</v>
      </c>
      <c r="AI32">
        <v>115417</v>
      </c>
      <c r="AJ32">
        <f t="shared" si="2"/>
        <v>10.062405595940517</v>
      </c>
      <c r="AK32">
        <f t="shared" si="3"/>
        <v>4568.3321405569941</v>
      </c>
    </row>
    <row r="33" spans="1:37" x14ac:dyDescent="0.35">
      <c r="B33" t="s">
        <v>7</v>
      </c>
      <c r="C33">
        <v>2000.6219178082192</v>
      </c>
      <c r="E33" s="1"/>
      <c r="AF33">
        <v>2006.3698630136987</v>
      </c>
      <c r="AG33">
        <v>31</v>
      </c>
      <c r="AH33" s="1">
        <v>19756.669999999998</v>
      </c>
      <c r="AI33">
        <v>115417</v>
      </c>
      <c r="AJ33">
        <f t="shared" si="2"/>
        <v>11.043640633249364</v>
      </c>
      <c r="AK33">
        <f t="shared" si="3"/>
        <v>5013.8128474952109</v>
      </c>
    </row>
    <row r="34" spans="1:37" x14ac:dyDescent="0.35">
      <c r="B34" t="s">
        <v>8</v>
      </c>
      <c r="C34">
        <v>2000.7068493150684</v>
      </c>
      <c r="E34" s="1"/>
      <c r="AF34">
        <v>2006.4547945205479</v>
      </c>
      <c r="AG34">
        <v>30</v>
      </c>
      <c r="AH34" s="1">
        <v>22225.670000000002</v>
      </c>
      <c r="AI34">
        <v>115417</v>
      </c>
      <c r="AJ34">
        <f t="shared" si="2"/>
        <v>12.83789505301068</v>
      </c>
      <c r="AK34">
        <f t="shared" si="3"/>
        <v>5828.404354066849</v>
      </c>
    </row>
    <row r="35" spans="1:37" x14ac:dyDescent="0.35">
      <c r="B35" t="s">
        <v>9</v>
      </c>
      <c r="C35">
        <v>2000.7890410958903</v>
      </c>
      <c r="E35" s="1"/>
      <c r="AF35">
        <v>2006.5369863013698</v>
      </c>
      <c r="AG35">
        <v>31</v>
      </c>
      <c r="AH35" s="1">
        <v>20388.05</v>
      </c>
      <c r="AI35">
        <v>115417</v>
      </c>
      <c r="AJ35">
        <f t="shared" si="2"/>
        <v>11.396571254807602</v>
      </c>
      <c r="AK35">
        <f t="shared" si="3"/>
        <v>5174.0433496826518</v>
      </c>
    </row>
    <row r="36" spans="1:37" x14ac:dyDescent="0.35">
      <c r="B36" t="s">
        <v>10</v>
      </c>
      <c r="C36">
        <v>2000.8739726027397</v>
      </c>
      <c r="E36" s="1"/>
      <c r="AF36">
        <v>2006.6219178082192</v>
      </c>
      <c r="AG36">
        <v>31</v>
      </c>
      <c r="AH36" s="1">
        <v>19529.900000000001</v>
      </c>
      <c r="AI36">
        <v>115417</v>
      </c>
      <c r="AJ36">
        <f t="shared" si="2"/>
        <v>10.916880081678581</v>
      </c>
      <c r="AK36">
        <f t="shared" si="3"/>
        <v>4956.2635570820757</v>
      </c>
    </row>
    <row r="37" spans="1:37" x14ac:dyDescent="0.35">
      <c r="B37" t="s">
        <v>11</v>
      </c>
      <c r="C37">
        <v>2000.9561643835616</v>
      </c>
      <c r="E37" s="1"/>
      <c r="AF37">
        <v>2006.7068493150684</v>
      </c>
      <c r="AG37">
        <v>30</v>
      </c>
      <c r="AH37" s="1">
        <v>18353.490000000002</v>
      </c>
      <c r="AI37">
        <v>115417</v>
      </c>
      <c r="AJ37">
        <f t="shared" si="2"/>
        <v>10.601263245449111</v>
      </c>
      <c r="AK37">
        <f t="shared" si="3"/>
        <v>4812.9735134338962</v>
      </c>
    </row>
    <row r="38" spans="1:37" x14ac:dyDescent="0.35">
      <c r="A38">
        <v>2001</v>
      </c>
      <c r="B38" t="s">
        <v>0</v>
      </c>
      <c r="C38">
        <v>2001.041095890411</v>
      </c>
      <c r="E38" s="1"/>
      <c r="AF38">
        <v>2006.7890410958903</v>
      </c>
      <c r="AG38">
        <v>31</v>
      </c>
      <c r="AH38" s="1">
        <v>18931.64</v>
      </c>
      <c r="AI38">
        <v>115417</v>
      </c>
      <c r="AJ38">
        <f t="shared" si="2"/>
        <v>10.582462973671626</v>
      </c>
      <c r="AK38">
        <f t="shared" si="3"/>
        <v>4804.4381900469189</v>
      </c>
    </row>
    <row r="39" spans="1:37" x14ac:dyDescent="0.35">
      <c r="B39" t="s">
        <v>1</v>
      </c>
      <c r="C39">
        <v>2001.1260273972603</v>
      </c>
      <c r="D39">
        <v>90</v>
      </c>
      <c r="E39" s="1">
        <f>15050.9+13100.98+15581</f>
        <v>43732.88</v>
      </c>
      <c r="F39">
        <v>109588.15789473685</v>
      </c>
      <c r="G39">
        <f>+(E39*2000)/(F39*D39)</f>
        <v>8.8681276923302672</v>
      </c>
      <c r="H39">
        <f>+G39*454</f>
        <v>4026.1299723179413</v>
      </c>
      <c r="AF39">
        <v>2006.8739726027397</v>
      </c>
      <c r="AG39">
        <v>30</v>
      </c>
      <c r="AH39" s="1">
        <v>17953.8</v>
      </c>
      <c r="AI39">
        <v>115417</v>
      </c>
      <c r="AJ39">
        <f t="shared" si="2"/>
        <v>10.370396042177495</v>
      </c>
      <c r="AK39">
        <f t="shared" si="3"/>
        <v>4708.1598031485828</v>
      </c>
    </row>
    <row r="40" spans="1:37" x14ac:dyDescent="0.35">
      <c r="B40" t="s">
        <v>2</v>
      </c>
      <c r="C40">
        <v>2001.2027397260274</v>
      </c>
      <c r="E40" s="1"/>
      <c r="AF40">
        <v>2006.9561643835616</v>
      </c>
      <c r="AG40">
        <v>31</v>
      </c>
      <c r="AH40" s="1">
        <v>16978.34</v>
      </c>
      <c r="AI40">
        <v>115417</v>
      </c>
      <c r="AJ40">
        <f t="shared" si="2"/>
        <v>9.490601680805673</v>
      </c>
      <c r="AK40">
        <f t="shared" si="3"/>
        <v>4308.7331630857752</v>
      </c>
    </row>
    <row r="41" spans="1:37" x14ac:dyDescent="0.35">
      <c r="B41" t="s">
        <v>3</v>
      </c>
      <c r="C41">
        <v>2001.2876712328766</v>
      </c>
      <c r="E41" s="1"/>
      <c r="AF41">
        <v>2007.041095890411</v>
      </c>
      <c r="AG41">
        <v>31</v>
      </c>
      <c r="AH41" s="1">
        <v>17522.96</v>
      </c>
      <c r="AI41">
        <v>115963</v>
      </c>
      <c r="AJ41">
        <f t="shared" si="2"/>
        <v>9.7489160196536542</v>
      </c>
      <c r="AK41">
        <f t="shared" si="3"/>
        <v>4426.0078729227589</v>
      </c>
    </row>
    <row r="42" spans="1:37" x14ac:dyDescent="0.35">
      <c r="B42" t="s">
        <v>4</v>
      </c>
      <c r="C42">
        <v>2001.3698630136987</v>
      </c>
      <c r="D42">
        <v>91</v>
      </c>
      <c r="E42" s="1">
        <f>21399.88+20551.11+19926.05</f>
        <v>61877.040000000008</v>
      </c>
      <c r="F42">
        <v>109588.15789473685</v>
      </c>
      <c r="G42">
        <f>+(E42*2000)/(F42*D42)</f>
        <v>12.409506384450854</v>
      </c>
      <c r="H42">
        <f>+G42*454</f>
        <v>5633.9158985406875</v>
      </c>
      <c r="AF42">
        <v>2007.1260273972603</v>
      </c>
      <c r="AG42">
        <v>28</v>
      </c>
      <c r="AH42" s="1">
        <v>13099.14</v>
      </c>
      <c r="AI42">
        <v>115963</v>
      </c>
      <c r="AJ42">
        <f t="shared" si="2"/>
        <v>8.068546494509949</v>
      </c>
      <c r="AK42">
        <f t="shared" si="3"/>
        <v>3663.1201085075168</v>
      </c>
    </row>
    <row r="43" spans="1:37" x14ac:dyDescent="0.35">
      <c r="B43" t="s">
        <v>5</v>
      </c>
      <c r="C43">
        <v>2001.4547945205479</v>
      </c>
      <c r="E43" s="1"/>
      <c r="AF43">
        <v>2007.2027397260274</v>
      </c>
      <c r="AG43">
        <v>31</v>
      </c>
      <c r="AH43" s="1">
        <v>16374.75</v>
      </c>
      <c r="AI43">
        <v>115963</v>
      </c>
      <c r="AJ43">
        <f t="shared" si="2"/>
        <v>9.1101082575560106</v>
      </c>
      <c r="AK43">
        <f t="shared" si="3"/>
        <v>4135.9891489304291</v>
      </c>
    </row>
    <row r="44" spans="1:37" x14ac:dyDescent="0.35">
      <c r="B44" t="s">
        <v>6</v>
      </c>
      <c r="C44">
        <v>2001.5369863013698</v>
      </c>
      <c r="E44" s="1"/>
      <c r="AF44">
        <v>2007.2876712328766</v>
      </c>
      <c r="AG44">
        <v>30</v>
      </c>
      <c r="AH44" s="1">
        <v>17659.25</v>
      </c>
      <c r="AI44">
        <v>115963</v>
      </c>
      <c r="AJ44">
        <f t="shared" si="2"/>
        <v>10.152232464952901</v>
      </c>
      <c r="AK44">
        <f t="shared" si="3"/>
        <v>4609.1135390886166</v>
      </c>
    </row>
    <row r="45" spans="1:37" x14ac:dyDescent="0.35">
      <c r="B45" t="s">
        <v>7</v>
      </c>
      <c r="C45">
        <v>2001.6219178082192</v>
      </c>
      <c r="D45">
        <v>92</v>
      </c>
      <c r="E45" s="1">
        <f>20084.04+18337.47+15910.91</f>
        <v>54332.42</v>
      </c>
      <c r="F45">
        <v>109588.15789473685</v>
      </c>
      <c r="G45">
        <f>+(E45*2000)/(F45*D45)</f>
        <v>10.777985394662041</v>
      </c>
      <c r="H45">
        <f>+G45*454</f>
        <v>4893.2053691765668</v>
      </c>
      <c r="AF45">
        <v>2007.3698630136987</v>
      </c>
      <c r="AG45">
        <v>31</v>
      </c>
      <c r="AH45" s="1">
        <v>19237.14</v>
      </c>
      <c r="AI45">
        <v>115963</v>
      </c>
      <c r="AJ45">
        <f t="shared" si="2"/>
        <v>10.702601747554072</v>
      </c>
      <c r="AK45">
        <f t="shared" si="3"/>
        <v>4858.9811933895489</v>
      </c>
    </row>
    <row r="46" spans="1:37" x14ac:dyDescent="0.35">
      <c r="B46" t="s">
        <v>8</v>
      </c>
      <c r="C46">
        <v>2001.7068493150684</v>
      </c>
      <c r="E46" s="1"/>
      <c r="AF46">
        <v>2007.4547945205479</v>
      </c>
      <c r="AG46">
        <v>30</v>
      </c>
      <c r="AH46" s="1">
        <v>18224.419999999998</v>
      </c>
      <c r="AI46">
        <v>115963</v>
      </c>
      <c r="AJ46">
        <f t="shared" si="2"/>
        <v>10.477146446136555</v>
      </c>
      <c r="AK46">
        <f t="shared" si="3"/>
        <v>4756.6244865459958</v>
      </c>
    </row>
    <row r="47" spans="1:37" x14ac:dyDescent="0.35">
      <c r="B47" t="s">
        <v>9</v>
      </c>
      <c r="C47">
        <v>2001.7890410958903</v>
      </c>
      <c r="E47" s="1"/>
      <c r="AF47">
        <v>2007.5369863013698</v>
      </c>
      <c r="AG47">
        <v>31</v>
      </c>
      <c r="AH47" s="1">
        <v>19849.21</v>
      </c>
      <c r="AI47">
        <v>115963</v>
      </c>
      <c r="AJ47">
        <f t="shared" si="2"/>
        <v>11.043127493669422</v>
      </c>
      <c r="AK47">
        <f t="shared" si="3"/>
        <v>5013.5798821259177</v>
      </c>
    </row>
    <row r="48" spans="1:37" x14ac:dyDescent="0.35">
      <c r="B48" t="s">
        <v>10</v>
      </c>
      <c r="C48">
        <v>2001.8739726027397</v>
      </c>
      <c r="D48">
        <v>92</v>
      </c>
      <c r="E48" s="1">
        <f>18609.26+20061.09+18343.6</f>
        <v>57013.95</v>
      </c>
      <c r="F48">
        <v>109588.15789473685</v>
      </c>
      <c r="G48">
        <f>+(E48*2000)/(F48*D48)</f>
        <v>11.309923621881593</v>
      </c>
      <c r="H48">
        <f>+G48*454</f>
        <v>5134.7053243342434</v>
      </c>
      <c r="AF48">
        <v>2007.6219178082192</v>
      </c>
      <c r="AG48">
        <v>31</v>
      </c>
      <c r="AH48" s="1">
        <v>18062.29</v>
      </c>
      <c r="AI48">
        <v>115963</v>
      </c>
      <c r="AJ48">
        <f t="shared" si="2"/>
        <v>10.048972795271462</v>
      </c>
      <c r="AK48">
        <f t="shared" si="3"/>
        <v>4562.2336490532434</v>
      </c>
    </row>
    <row r="49" spans="1:37" x14ac:dyDescent="0.35">
      <c r="B49" t="s">
        <v>11</v>
      </c>
      <c r="C49">
        <v>2001.9561643835616</v>
      </c>
      <c r="E49" s="1"/>
      <c r="AF49">
        <v>2007.7068493150684</v>
      </c>
      <c r="AG49">
        <v>30</v>
      </c>
      <c r="AH49" s="1">
        <v>15837.29</v>
      </c>
      <c r="AI49">
        <v>115963</v>
      </c>
      <c r="AJ49">
        <f t="shared" si="2"/>
        <v>9.1047949202188061</v>
      </c>
      <c r="AK49">
        <f t="shared" si="3"/>
        <v>4133.5768937793382</v>
      </c>
    </row>
    <row r="50" spans="1:37" x14ac:dyDescent="0.35">
      <c r="A50">
        <v>2002</v>
      </c>
      <c r="B50" t="s">
        <v>0</v>
      </c>
      <c r="C50">
        <v>2002.041095890411</v>
      </c>
      <c r="E50" s="1"/>
      <c r="AF50">
        <v>2007.7890410958903</v>
      </c>
      <c r="AG50">
        <v>31</v>
      </c>
      <c r="AH50" s="1">
        <v>17426.47</v>
      </c>
      <c r="AI50">
        <v>115963</v>
      </c>
      <c r="AJ50">
        <f t="shared" si="2"/>
        <v>9.695233713311783</v>
      </c>
      <c r="AK50">
        <f t="shared" si="3"/>
        <v>4401.6361058435496</v>
      </c>
    </row>
    <row r="51" spans="1:37" x14ac:dyDescent="0.35">
      <c r="B51" t="s">
        <v>1</v>
      </c>
      <c r="C51">
        <v>2002.1260273972603</v>
      </c>
      <c r="D51">
        <v>90</v>
      </c>
      <c r="E51" s="1">
        <f>16527.37+13699.68+15365.86</f>
        <v>45592.91</v>
      </c>
      <c r="F51">
        <v>111232.89473684211</v>
      </c>
      <c r="G51">
        <f>+(E51*2000)/(F51*D51)</f>
        <v>9.1085984966477529</v>
      </c>
      <c r="H51">
        <f>+G51*454</f>
        <v>4135.3037174780802</v>
      </c>
      <c r="AF51">
        <v>2007.8739726027397</v>
      </c>
      <c r="AG51">
        <v>30</v>
      </c>
      <c r="AH51" s="1">
        <v>17082.98</v>
      </c>
      <c r="AI51">
        <v>115963</v>
      </c>
      <c r="AJ51">
        <f t="shared" si="2"/>
        <v>9.8209371379951644</v>
      </c>
      <c r="AK51">
        <f t="shared" si="3"/>
        <v>4458.705460649805</v>
      </c>
    </row>
    <row r="52" spans="1:37" x14ac:dyDescent="0.35">
      <c r="B52" t="s">
        <v>2</v>
      </c>
      <c r="C52">
        <v>2002.2027397260274</v>
      </c>
      <c r="E52" s="1"/>
      <c r="AF52">
        <v>2007.9561643835616</v>
      </c>
      <c r="AG52">
        <v>31</v>
      </c>
      <c r="AH52" s="1">
        <v>16356.890000000001</v>
      </c>
      <c r="AI52">
        <v>115963</v>
      </c>
      <c r="AJ52">
        <f t="shared" si="2"/>
        <v>9.1001718290010754</v>
      </c>
      <c r="AK52">
        <f t="shared" si="3"/>
        <v>4131.478010366488</v>
      </c>
    </row>
    <row r="53" spans="1:37" x14ac:dyDescent="0.35">
      <c r="B53" t="s">
        <v>3</v>
      </c>
      <c r="C53">
        <v>2002.2876712328766</v>
      </c>
      <c r="E53" s="1"/>
      <c r="AF53">
        <v>2008.041095890411</v>
      </c>
      <c r="AG53">
        <v>31</v>
      </c>
      <c r="AH53" s="1">
        <v>16285.18</v>
      </c>
      <c r="AI53">
        <v>116289</v>
      </c>
      <c r="AJ53">
        <f t="shared" si="2"/>
        <v>9.0348766795960778</v>
      </c>
      <c r="AK53">
        <f t="shared" si="3"/>
        <v>4101.8340125366194</v>
      </c>
    </row>
    <row r="54" spans="1:37" x14ac:dyDescent="0.35">
      <c r="B54" t="s">
        <v>4</v>
      </c>
      <c r="C54">
        <v>2002.3698630136987</v>
      </c>
      <c r="D54">
        <v>91</v>
      </c>
      <c r="E54" s="1">
        <f>18307.06+17875.19+16909.62</f>
        <v>53091.869999999995</v>
      </c>
      <c r="F54">
        <v>111232.89473684211</v>
      </c>
      <c r="G54">
        <f>+(E54*2000)/(F54*D54)</f>
        <v>10.490190770229097</v>
      </c>
      <c r="H54">
        <f>+G54*454</f>
        <v>4762.54660968401</v>
      </c>
      <c r="AF54">
        <v>2008.1260273972603</v>
      </c>
      <c r="AG54">
        <v>29</v>
      </c>
      <c r="AH54" s="1">
        <v>13677.95</v>
      </c>
      <c r="AI54">
        <v>116289</v>
      </c>
      <c r="AJ54">
        <f t="shared" si="2"/>
        <v>8.1117465671879891</v>
      </c>
      <c r="AK54">
        <f t="shared" si="3"/>
        <v>3682.7329415033469</v>
      </c>
    </row>
    <row r="55" spans="1:37" x14ac:dyDescent="0.35">
      <c r="B55" t="s">
        <v>5</v>
      </c>
      <c r="C55">
        <v>2002.4547945205479</v>
      </c>
      <c r="E55" s="1"/>
      <c r="AF55">
        <v>2008.2027397260274</v>
      </c>
      <c r="AG55">
        <v>31</v>
      </c>
      <c r="AH55" s="1">
        <v>15091.64</v>
      </c>
      <c r="AI55">
        <v>116289</v>
      </c>
      <c r="AJ55">
        <f t="shared" si="2"/>
        <v>8.3727110349937401</v>
      </c>
      <c r="AK55">
        <f t="shared" si="3"/>
        <v>3801.2108098871581</v>
      </c>
    </row>
    <row r="56" spans="1:37" x14ac:dyDescent="0.35">
      <c r="B56" t="s">
        <v>6</v>
      </c>
      <c r="C56">
        <v>2002.5369863013698</v>
      </c>
      <c r="E56" s="1"/>
      <c r="AF56">
        <v>2008.2876712328766</v>
      </c>
      <c r="AG56">
        <v>30</v>
      </c>
      <c r="AH56" s="1">
        <v>16545.189999999999</v>
      </c>
      <c r="AI56">
        <v>116289</v>
      </c>
      <c r="AJ56">
        <f t="shared" si="2"/>
        <v>9.485098905886769</v>
      </c>
      <c r="AK56">
        <f t="shared" si="3"/>
        <v>4306.2349032725933</v>
      </c>
    </row>
    <row r="57" spans="1:37" x14ac:dyDescent="0.35">
      <c r="B57" t="s">
        <v>7</v>
      </c>
      <c r="C57">
        <v>2002.6219178082192</v>
      </c>
      <c r="D57">
        <v>92</v>
      </c>
      <c r="E57" s="1">
        <f>19440.75+18053.21+18133.33</f>
        <v>55627.29</v>
      </c>
      <c r="F57">
        <v>111232.89473684211</v>
      </c>
      <c r="G57">
        <f>+(E57*2000)/(F57*D57)</f>
        <v>10.871684279227361</v>
      </c>
      <c r="H57">
        <f>+G57*454</f>
        <v>4935.7446627692225</v>
      </c>
      <c r="AF57">
        <v>2008.3698630136987</v>
      </c>
      <c r="AG57">
        <v>31</v>
      </c>
      <c r="AH57" s="1">
        <v>17798.650000000001</v>
      </c>
      <c r="AI57">
        <v>116289</v>
      </c>
      <c r="AJ57">
        <f t="shared" si="2"/>
        <v>9.8745367145645755</v>
      </c>
      <c r="AK57">
        <f t="shared" si="3"/>
        <v>4483.039668412317</v>
      </c>
    </row>
    <row r="58" spans="1:37" x14ac:dyDescent="0.35">
      <c r="B58" t="s">
        <v>8</v>
      </c>
      <c r="C58">
        <v>2002.7068493150684</v>
      </c>
      <c r="E58" s="1"/>
      <c r="AF58">
        <v>2008.4547945205479</v>
      </c>
      <c r="AG58">
        <v>30</v>
      </c>
      <c r="AH58" s="1">
        <v>18027.939999999999</v>
      </c>
      <c r="AI58">
        <v>116289</v>
      </c>
      <c r="AJ58">
        <f t="shared" si="2"/>
        <v>10.33513631269223</v>
      </c>
      <c r="AK58">
        <f t="shared" si="3"/>
        <v>4692.151885962272</v>
      </c>
    </row>
    <row r="59" spans="1:37" x14ac:dyDescent="0.35">
      <c r="B59" t="s">
        <v>9</v>
      </c>
      <c r="C59">
        <v>2002.7890410958903</v>
      </c>
      <c r="E59" s="1"/>
      <c r="AF59">
        <v>2008.5369863013698</v>
      </c>
      <c r="AG59">
        <v>31</v>
      </c>
      <c r="AH59" s="1">
        <v>18755.91</v>
      </c>
      <c r="AI59">
        <v>116289</v>
      </c>
      <c r="AJ59">
        <f t="shared" si="2"/>
        <v>10.405616263596896</v>
      </c>
      <c r="AK59">
        <f t="shared" si="3"/>
        <v>4724.1497836729905</v>
      </c>
    </row>
    <row r="60" spans="1:37" x14ac:dyDescent="0.35">
      <c r="B60" t="s">
        <v>10</v>
      </c>
      <c r="C60">
        <v>2002.8739726027397</v>
      </c>
      <c r="D60">
        <v>92</v>
      </c>
      <c r="E60" s="1">
        <f>17590.5+15406.89+19097.08</f>
        <v>52094.47</v>
      </c>
      <c r="F60">
        <v>111232.89473684211</v>
      </c>
      <c r="G60">
        <f>+(E60*2000)/(F60*D60)</f>
        <v>10.181237132595914</v>
      </c>
      <c r="H60">
        <f>+G60*454</f>
        <v>4622.2816581985453</v>
      </c>
      <c r="AF60">
        <v>2008.6219178082192</v>
      </c>
      <c r="AG60">
        <v>31</v>
      </c>
      <c r="AH60" s="1">
        <v>16752.95</v>
      </c>
      <c r="AI60">
        <v>116289</v>
      </c>
      <c r="AJ60">
        <f t="shared" si="2"/>
        <v>9.2943914202630324</v>
      </c>
      <c r="AK60">
        <f t="shared" si="3"/>
        <v>4219.653704799417</v>
      </c>
    </row>
    <row r="61" spans="1:37" x14ac:dyDescent="0.35">
      <c r="B61" t="s">
        <v>11</v>
      </c>
      <c r="C61">
        <v>2002.9561643835616</v>
      </c>
      <c r="E61" s="1"/>
      <c r="AF61">
        <v>2008.7068493150684</v>
      </c>
      <c r="AG61">
        <v>30</v>
      </c>
      <c r="AH61" s="1">
        <v>17948.53</v>
      </c>
      <c r="AI61">
        <v>116289</v>
      </c>
      <c r="AJ61">
        <f t="shared" si="2"/>
        <v>10.289611800485572</v>
      </c>
      <c r="AK61">
        <f t="shared" si="3"/>
        <v>4671.4837574204494</v>
      </c>
    </row>
    <row r="62" spans="1:37" x14ac:dyDescent="0.35">
      <c r="A62">
        <v>2003</v>
      </c>
      <c r="B62" t="s">
        <v>0</v>
      </c>
      <c r="C62">
        <v>2003.041095890411</v>
      </c>
      <c r="E62" s="1"/>
      <c r="AF62">
        <v>2008.7890410958903</v>
      </c>
      <c r="AG62">
        <v>31</v>
      </c>
      <c r="AH62" s="1">
        <v>16069.75</v>
      </c>
      <c r="AI62">
        <v>116289</v>
      </c>
      <c r="AJ62">
        <f t="shared" si="2"/>
        <v>8.9153579832669383</v>
      </c>
      <c r="AK62">
        <f t="shared" si="3"/>
        <v>4047.5725244031901</v>
      </c>
    </row>
    <row r="63" spans="1:37" x14ac:dyDescent="0.35">
      <c r="B63" t="s">
        <v>1</v>
      </c>
      <c r="C63">
        <v>2003.1260273972603</v>
      </c>
      <c r="D63">
        <v>90</v>
      </c>
      <c r="E63" s="1">
        <f>15763.33+12500.13+16867.55</f>
        <v>45131.009999999995</v>
      </c>
      <c r="F63">
        <v>113271.84210526316</v>
      </c>
      <c r="G63">
        <f>+(E63*2000)/(F63*D63)</f>
        <v>8.854021570527042</v>
      </c>
      <c r="H63">
        <f>+G63*454</f>
        <v>4019.7257930192773</v>
      </c>
      <c r="AF63">
        <v>2008.8739726027397</v>
      </c>
      <c r="AG63">
        <v>30</v>
      </c>
      <c r="AH63" s="1">
        <v>13425.53</v>
      </c>
      <c r="AI63">
        <v>116289</v>
      </c>
      <c r="AJ63">
        <f t="shared" si="2"/>
        <v>7.6966465730493283</v>
      </c>
      <c r="AK63">
        <f t="shared" si="3"/>
        <v>3494.2775441643948</v>
      </c>
    </row>
    <row r="64" spans="1:37" x14ac:dyDescent="0.35">
      <c r="B64" t="s">
        <v>2</v>
      </c>
      <c r="C64">
        <v>2003.2027397260274</v>
      </c>
      <c r="E64" s="1"/>
      <c r="AF64">
        <v>2008.9561643835616</v>
      </c>
      <c r="AG64">
        <v>31</v>
      </c>
      <c r="AH64" s="1">
        <v>18023.5</v>
      </c>
      <c r="AI64">
        <v>116289</v>
      </c>
      <c r="AJ64">
        <f t="shared" si="2"/>
        <v>9.9992815452270047</v>
      </c>
      <c r="AK64">
        <f t="shared" si="3"/>
        <v>4539.6738215330597</v>
      </c>
    </row>
    <row r="65" spans="1:37" x14ac:dyDescent="0.35">
      <c r="B65" t="s">
        <v>3</v>
      </c>
      <c r="C65">
        <v>2003.2876712328766</v>
      </c>
      <c r="E65" s="1"/>
      <c r="AF65">
        <v>2009.041095890411</v>
      </c>
      <c r="AG65">
        <v>31</v>
      </c>
      <c r="AH65" s="1">
        <v>13516.3</v>
      </c>
      <c r="AI65">
        <v>116414</v>
      </c>
      <c r="AJ65">
        <f t="shared" si="2"/>
        <v>7.4906742731862979</v>
      </c>
      <c r="AK65">
        <f t="shared" si="3"/>
        <v>3400.7661200265793</v>
      </c>
    </row>
    <row r="66" spans="1:37" x14ac:dyDescent="0.35">
      <c r="B66" t="s">
        <v>4</v>
      </c>
      <c r="C66">
        <v>2003.3698630136987</v>
      </c>
      <c r="D66">
        <v>91</v>
      </c>
      <c r="E66" s="1">
        <f>17696.44+19126.74+20402.96</f>
        <v>57226.14</v>
      </c>
      <c r="F66">
        <v>113271.84210526316</v>
      </c>
      <c r="G66">
        <f>+(E66*2000)/(F66*D66)</f>
        <v>11.103530579723158</v>
      </c>
      <c r="H66">
        <f>+G66*454</f>
        <v>5041.0028831943137</v>
      </c>
      <c r="AF66">
        <v>2009.1260273972603</v>
      </c>
      <c r="AG66">
        <v>28</v>
      </c>
      <c r="AH66" s="1">
        <v>12449.34</v>
      </c>
      <c r="AI66">
        <v>116414</v>
      </c>
      <c r="AJ66">
        <f t="shared" si="2"/>
        <v>7.6385878968901633</v>
      </c>
      <c r="AK66">
        <f t="shared" si="3"/>
        <v>3467.918905188134</v>
      </c>
    </row>
    <row r="67" spans="1:37" x14ac:dyDescent="0.35">
      <c r="B67" t="s">
        <v>5</v>
      </c>
      <c r="C67">
        <v>2003.4547945205479</v>
      </c>
      <c r="E67" s="1"/>
      <c r="AF67">
        <v>2009.2027397260274</v>
      </c>
      <c r="AG67">
        <v>31</v>
      </c>
      <c r="AH67" s="1">
        <v>14964.36</v>
      </c>
      <c r="AI67">
        <v>116414</v>
      </c>
      <c r="AJ67">
        <f t="shared" si="2"/>
        <v>8.2931827842455483</v>
      </c>
      <c r="AK67">
        <f t="shared" si="3"/>
        <v>3765.1049840474789</v>
      </c>
    </row>
    <row r="68" spans="1:37" x14ac:dyDescent="0.35">
      <c r="B68" t="s">
        <v>6</v>
      </c>
      <c r="C68">
        <v>2003.5369863013698</v>
      </c>
      <c r="E68" s="1"/>
      <c r="AF68">
        <v>2009.2876712328766</v>
      </c>
      <c r="AG68">
        <v>30</v>
      </c>
      <c r="AH68" s="1">
        <v>15842.53</v>
      </c>
      <c r="AI68">
        <v>116414</v>
      </c>
      <c r="AJ68">
        <f t="shared" si="2"/>
        <v>9.072522777901856</v>
      </c>
      <c r="AK68">
        <f t="shared" si="3"/>
        <v>4118.9253411674426</v>
      </c>
    </row>
    <row r="69" spans="1:37" x14ac:dyDescent="0.35">
      <c r="B69" t="s">
        <v>7</v>
      </c>
      <c r="C69">
        <v>2003.6219178082192</v>
      </c>
      <c r="D69">
        <v>92</v>
      </c>
      <c r="E69" s="1">
        <f>20721.74+19079.32+20495.47</f>
        <v>60296.53</v>
      </c>
      <c r="F69">
        <v>113271.84210526316</v>
      </c>
      <c r="G69">
        <f>+(E69*2000)/(F69*D69)</f>
        <v>11.572109238028158</v>
      </c>
      <c r="H69">
        <f>+G69*454</f>
        <v>5253.7375940647835</v>
      </c>
      <c r="AF69">
        <v>2009.3698630136987</v>
      </c>
      <c r="AG69">
        <v>31</v>
      </c>
      <c r="AH69" s="1">
        <v>16713.89</v>
      </c>
      <c r="AI69">
        <v>116414</v>
      </c>
      <c r="AJ69">
        <f t="shared" si="2"/>
        <v>9.2627646491914017</v>
      </c>
      <c r="AK69">
        <f t="shared" si="3"/>
        <v>4205.2951507328962</v>
      </c>
    </row>
    <row r="70" spans="1:37" x14ac:dyDescent="0.35">
      <c r="B70" t="s">
        <v>8</v>
      </c>
      <c r="C70">
        <v>2003.7068493150684</v>
      </c>
      <c r="E70" s="1"/>
      <c r="AF70">
        <v>2009.4547945205479</v>
      </c>
      <c r="AG70">
        <v>30</v>
      </c>
      <c r="AH70" s="1">
        <v>19144.259999999998</v>
      </c>
      <c r="AI70">
        <v>116414</v>
      </c>
      <c r="AJ70">
        <f t="shared" si="2"/>
        <v>10.963320562818906</v>
      </c>
      <c r="AK70">
        <f t="shared" si="3"/>
        <v>4977.3475355197834</v>
      </c>
    </row>
    <row r="71" spans="1:37" x14ac:dyDescent="0.35">
      <c r="B71" t="s">
        <v>9</v>
      </c>
      <c r="C71">
        <v>2003.7890410958903</v>
      </c>
      <c r="E71" s="1"/>
      <c r="AF71">
        <v>2009.5369863013698</v>
      </c>
      <c r="AG71">
        <v>31</v>
      </c>
      <c r="AH71" s="1">
        <v>17794</v>
      </c>
      <c r="AI71">
        <v>116414</v>
      </c>
      <c r="AJ71">
        <f t="shared" si="2"/>
        <v>9.8613568814747374</v>
      </c>
      <c r="AK71">
        <f t="shared" si="3"/>
        <v>4477.0560241895309</v>
      </c>
    </row>
    <row r="72" spans="1:37" x14ac:dyDescent="0.35">
      <c r="B72" t="s">
        <v>10</v>
      </c>
      <c r="C72">
        <v>2003.8739726027397</v>
      </c>
      <c r="D72">
        <v>92</v>
      </c>
      <c r="E72" s="1">
        <f>18471+15968.87+20002.63</f>
        <v>54442.5</v>
      </c>
      <c r="F72">
        <v>113271.84210526316</v>
      </c>
      <c r="G72">
        <f>+(E72*2000)/(F72*D72)</f>
        <v>10.448603878056465</v>
      </c>
      <c r="H72">
        <f>+G72*454</f>
        <v>4743.6661606376356</v>
      </c>
      <c r="AF72">
        <v>2009.6219178082192</v>
      </c>
      <c r="AG72">
        <v>31</v>
      </c>
      <c r="AH72" s="1">
        <v>16280.39</v>
      </c>
      <c r="AI72">
        <v>116414</v>
      </c>
      <c r="AJ72">
        <f t="shared" si="2"/>
        <v>9.0225208474537766</v>
      </c>
      <c r="AK72">
        <f t="shared" si="3"/>
        <v>4096.2244647440148</v>
      </c>
    </row>
    <row r="73" spans="1:37" x14ac:dyDescent="0.35">
      <c r="B73" t="s">
        <v>11</v>
      </c>
      <c r="C73">
        <v>2003.9561643835616</v>
      </c>
      <c r="E73" s="1"/>
      <c r="AF73">
        <v>2009.7068493150684</v>
      </c>
      <c r="AG73">
        <v>30</v>
      </c>
      <c r="AH73" s="1">
        <v>15920.8</v>
      </c>
      <c r="AI73">
        <v>116414</v>
      </c>
      <c r="AJ73">
        <f t="shared" si="2"/>
        <v>9.1173455655390825</v>
      </c>
      <c r="AK73">
        <f t="shared" si="3"/>
        <v>4139.2748867547434</v>
      </c>
    </row>
    <row r="74" spans="1:37" x14ac:dyDescent="0.35">
      <c r="A74">
        <v>2004</v>
      </c>
      <c r="B74" t="s">
        <v>0</v>
      </c>
      <c r="C74">
        <v>2004.041095890411</v>
      </c>
      <c r="E74" s="1"/>
      <c r="I74">
        <f>+SUM(E75:E84)</f>
        <v>225552.24</v>
      </c>
      <c r="J74">
        <f>+(I74*2000)/(365*F75)</f>
        <v>10.84791262118412</v>
      </c>
      <c r="AF74">
        <v>2009.7890410958903</v>
      </c>
      <c r="AG74">
        <v>31</v>
      </c>
      <c r="AH74" s="1">
        <v>15529.32</v>
      </c>
      <c r="AI74">
        <v>116414</v>
      </c>
      <c r="AJ74">
        <f t="shared" si="2"/>
        <v>8.6062811423301824</v>
      </c>
      <c r="AK74">
        <f t="shared" si="3"/>
        <v>3907.2516386179027</v>
      </c>
    </row>
    <row r="75" spans="1:37" x14ac:dyDescent="0.35">
      <c r="B75" t="s">
        <v>1</v>
      </c>
      <c r="C75">
        <v>2004.1260273972603</v>
      </c>
      <c r="D75">
        <v>91</v>
      </c>
      <c r="E75" s="1">
        <f>48001.39+11.58</f>
        <v>48012.97</v>
      </c>
      <c r="F75">
        <v>113930</v>
      </c>
      <c r="G75">
        <f>+(E75*2000)/(F75*D75)</f>
        <v>9.2620917220232588</v>
      </c>
      <c r="H75">
        <f>+G75*454</f>
        <v>4204.9896417985592</v>
      </c>
      <c r="I75">
        <f>I230/I74</f>
        <v>0.77842215178177776</v>
      </c>
      <c r="J75">
        <f>J230/J74</f>
        <v>0.73537926054219538</v>
      </c>
      <c r="AF75">
        <v>2009.8739726027397</v>
      </c>
      <c r="AG75">
        <v>30</v>
      </c>
      <c r="AH75" s="1">
        <v>14993.14</v>
      </c>
      <c r="AI75">
        <v>116414</v>
      </c>
      <c r="AJ75">
        <f t="shared" si="2"/>
        <v>8.5861036186942012</v>
      </c>
      <c r="AK75">
        <f t="shared" si="3"/>
        <v>3898.0910428871675</v>
      </c>
    </row>
    <row r="76" spans="1:37" x14ac:dyDescent="0.35">
      <c r="B76" t="s">
        <v>2</v>
      </c>
      <c r="C76">
        <v>2004.2027397260274</v>
      </c>
      <c r="E76" s="1"/>
      <c r="AF76">
        <v>2009.9561643835616</v>
      </c>
      <c r="AG76">
        <v>31</v>
      </c>
      <c r="AH76" s="1">
        <v>16072.19</v>
      </c>
      <c r="AI76">
        <v>116414</v>
      </c>
      <c r="AJ76">
        <f t="shared" si="2"/>
        <v>8.9071373191451872</v>
      </c>
      <c r="AK76">
        <f t="shared" si="3"/>
        <v>4043.840342891915</v>
      </c>
    </row>
    <row r="77" spans="1:37" x14ac:dyDescent="0.35">
      <c r="B77" t="s">
        <v>3</v>
      </c>
      <c r="C77">
        <v>2004.2876712328766</v>
      </c>
      <c r="E77" s="1"/>
      <c r="AF77">
        <v>2010.041095890411</v>
      </c>
      <c r="AG77">
        <v>31</v>
      </c>
      <c r="AH77" s="1">
        <v>13516.32</v>
      </c>
      <c r="AI77">
        <v>116519</v>
      </c>
      <c r="AJ77">
        <f t="shared" si="2"/>
        <v>7.4839351965026335</v>
      </c>
      <c r="AK77">
        <f t="shared" si="3"/>
        <v>3397.7065792121957</v>
      </c>
    </row>
    <row r="78" spans="1:37" x14ac:dyDescent="0.35">
      <c r="B78" t="s">
        <v>4</v>
      </c>
      <c r="C78">
        <v>2004.3698630136987</v>
      </c>
      <c r="D78">
        <v>91</v>
      </c>
      <c r="E78" s="1">
        <f>61742.05+302.17</f>
        <v>62044.22</v>
      </c>
      <c r="F78">
        <v>113930</v>
      </c>
      <c r="G78">
        <f>+(E78*2000)/(F78*D78)</f>
        <v>11.968833764322222</v>
      </c>
      <c r="H78">
        <f>+G78*454</f>
        <v>5433.8505290022886</v>
      </c>
      <c r="AF78">
        <v>2010.1260273972603</v>
      </c>
      <c r="AG78">
        <v>28</v>
      </c>
      <c r="AH78" s="1">
        <v>11349.49</v>
      </c>
      <c r="AI78">
        <v>116519</v>
      </c>
      <c r="AJ78">
        <f t="shared" si="2"/>
        <v>6.9574735205662348</v>
      </c>
      <c r="AK78">
        <f t="shared" si="3"/>
        <v>3158.6929783370706</v>
      </c>
    </row>
    <row r="79" spans="1:37" x14ac:dyDescent="0.35">
      <c r="B79" t="s">
        <v>5</v>
      </c>
      <c r="C79">
        <v>2004.4547945205479</v>
      </c>
      <c r="E79" s="1"/>
      <c r="AF79">
        <v>2010.2027397260274</v>
      </c>
      <c r="AG79">
        <v>31</v>
      </c>
      <c r="AH79" s="1">
        <v>16411.46</v>
      </c>
      <c r="AI79">
        <v>116519</v>
      </c>
      <c r="AJ79">
        <f t="shared" si="2"/>
        <v>9.0869632503518041</v>
      </c>
      <c r="AK79">
        <f t="shared" si="3"/>
        <v>4125.4813156597193</v>
      </c>
    </row>
    <row r="80" spans="1:37" x14ac:dyDescent="0.35">
      <c r="B80" t="s">
        <v>6</v>
      </c>
      <c r="C80">
        <v>2004.5369863013698</v>
      </c>
      <c r="E80" s="1"/>
      <c r="AF80">
        <v>2010.2876712328766</v>
      </c>
      <c r="AG80">
        <v>30</v>
      </c>
      <c r="AH80" s="1">
        <v>17177.14</v>
      </c>
      <c r="AI80">
        <v>116519</v>
      </c>
      <c r="AJ80">
        <f t="shared" si="2"/>
        <v>9.8279479455425012</v>
      </c>
      <c r="AK80">
        <f t="shared" si="3"/>
        <v>4461.8883672762959</v>
      </c>
    </row>
    <row r="81" spans="1:37" x14ac:dyDescent="0.35">
      <c r="B81" t="s">
        <v>7</v>
      </c>
      <c r="C81">
        <v>2004.6219178082192</v>
      </c>
      <c r="D81">
        <v>92</v>
      </c>
      <c r="E81" s="1">
        <f>59926.83+680.95</f>
        <v>60607.78</v>
      </c>
      <c r="F81">
        <v>113930</v>
      </c>
      <c r="G81">
        <f>+(E81*2000)/(F81*D81)</f>
        <v>11.564648773655829</v>
      </c>
      <c r="H81">
        <f>+G81*454</f>
        <v>5250.3505432397469</v>
      </c>
      <c r="AF81">
        <v>2010.3698630136987</v>
      </c>
      <c r="AG81">
        <v>31</v>
      </c>
      <c r="AH81" s="1">
        <v>15441.8</v>
      </c>
      <c r="AI81">
        <v>116519</v>
      </c>
      <c r="AJ81">
        <f t="shared" si="2"/>
        <v>8.550066180539849</v>
      </c>
      <c r="AK81">
        <f t="shared" si="3"/>
        <v>3881.7300459650914</v>
      </c>
    </row>
    <row r="82" spans="1:37" x14ac:dyDescent="0.35">
      <c r="B82" t="s">
        <v>8</v>
      </c>
      <c r="C82">
        <v>2004.7068493150684</v>
      </c>
      <c r="E82" s="1"/>
      <c r="AF82">
        <v>2010.4547945205479</v>
      </c>
      <c r="AG82">
        <v>30</v>
      </c>
      <c r="AH82" s="1">
        <v>17919.72</v>
      </c>
      <c r="AI82">
        <v>116519</v>
      </c>
      <c r="AJ82">
        <f t="shared" si="2"/>
        <v>10.252817137119267</v>
      </c>
      <c r="AK82">
        <f t="shared" si="3"/>
        <v>4654.7789802521474</v>
      </c>
    </row>
    <row r="83" spans="1:37" x14ac:dyDescent="0.35">
      <c r="B83" t="s">
        <v>9</v>
      </c>
      <c r="C83">
        <v>2004.7890410958903</v>
      </c>
      <c r="E83" s="1"/>
      <c r="AF83">
        <v>2010.5369863013698</v>
      </c>
      <c r="AG83">
        <v>31</v>
      </c>
      <c r="AH83" s="1">
        <v>16921.66</v>
      </c>
      <c r="AI83">
        <v>116519</v>
      </c>
      <c r="AJ83">
        <f t="shared" si="2"/>
        <v>9.369459058179352</v>
      </c>
      <c r="AK83">
        <f t="shared" si="3"/>
        <v>4253.7344124134261</v>
      </c>
    </row>
    <row r="84" spans="1:37" x14ac:dyDescent="0.35">
      <c r="B84" t="s">
        <v>10</v>
      </c>
      <c r="C84">
        <v>2004.8739726027397</v>
      </c>
      <c r="D84">
        <v>92</v>
      </c>
      <c r="E84" s="1">
        <f>54686.44+200.83</f>
        <v>54887.270000000004</v>
      </c>
      <c r="F84">
        <v>113930</v>
      </c>
      <c r="G84">
        <f>+(E84*2000)/(F84*D84)</f>
        <v>10.473110872809011</v>
      </c>
      <c r="H84">
        <f>+G84*454</f>
        <v>4754.792336255291</v>
      </c>
      <c r="AF84">
        <v>2010.6219178082192</v>
      </c>
      <c r="AG84">
        <v>31</v>
      </c>
      <c r="AH84" s="1">
        <v>17066.7</v>
      </c>
      <c r="AI84">
        <v>116519</v>
      </c>
      <c r="AJ84">
        <f t="shared" si="2"/>
        <v>9.4497671569000659</v>
      </c>
      <c r="AK84">
        <f t="shared" si="3"/>
        <v>4290.1942892326297</v>
      </c>
    </row>
    <row r="85" spans="1:37" x14ac:dyDescent="0.35">
      <c r="B85" t="s">
        <v>11</v>
      </c>
      <c r="C85">
        <v>2004.9561643835616</v>
      </c>
      <c r="E85" s="1"/>
      <c r="AF85">
        <v>2010.7068493150684</v>
      </c>
      <c r="AG85">
        <v>30</v>
      </c>
      <c r="AH85" s="1">
        <v>15162.85</v>
      </c>
      <c r="AI85">
        <v>116519</v>
      </c>
      <c r="AJ85">
        <f t="shared" si="2"/>
        <v>8.6754663760130679</v>
      </c>
      <c r="AK85">
        <f t="shared" si="3"/>
        <v>3938.6617347099327</v>
      </c>
    </row>
    <row r="86" spans="1:37" x14ac:dyDescent="0.35">
      <c r="A86">
        <v>2005</v>
      </c>
      <c r="B86" t="s">
        <v>0</v>
      </c>
      <c r="C86">
        <v>2005.041095890411</v>
      </c>
      <c r="E86" s="1"/>
      <c r="AF86">
        <v>2010.7890410958903</v>
      </c>
      <c r="AG86">
        <v>31</v>
      </c>
      <c r="AH86" s="1">
        <v>14808.57</v>
      </c>
      <c r="AI86">
        <v>116519</v>
      </c>
      <c r="AJ86">
        <f t="shared" si="2"/>
        <v>8.1994491276377737</v>
      </c>
      <c r="AK86">
        <f t="shared" si="3"/>
        <v>3722.5499039475494</v>
      </c>
    </row>
    <row r="87" spans="1:37" x14ac:dyDescent="0.35">
      <c r="B87" t="s">
        <v>1</v>
      </c>
      <c r="C87">
        <v>2005.1260273972603</v>
      </c>
      <c r="D87">
        <v>90</v>
      </c>
      <c r="E87" s="1">
        <f>15787.59+6.37+14184.7+7.7+17216.7+19.04</f>
        <v>47222.100000000006</v>
      </c>
      <c r="F87">
        <v>114709</v>
      </c>
      <c r="G87">
        <f>+(E87*2000)/(F87*D87)</f>
        <v>9.1481923824634528</v>
      </c>
      <c r="H87">
        <f>+G87*454</f>
        <v>4153.2793416384075</v>
      </c>
      <c r="AF87">
        <v>2010.8739726027397</v>
      </c>
      <c r="AG87">
        <v>30</v>
      </c>
      <c r="AH87" s="1">
        <v>16101.71</v>
      </c>
      <c r="AI87">
        <v>116519</v>
      </c>
      <c r="AJ87">
        <f t="shared" si="2"/>
        <v>9.2126377100158194</v>
      </c>
      <c r="AK87">
        <f t="shared" si="3"/>
        <v>4182.5375203471822</v>
      </c>
    </row>
    <row r="88" spans="1:37" x14ac:dyDescent="0.35">
      <c r="B88" t="s">
        <v>2</v>
      </c>
      <c r="C88">
        <v>2005.2027397260274</v>
      </c>
      <c r="E88" s="1"/>
      <c r="AF88">
        <v>2010.9561643835616</v>
      </c>
      <c r="AG88">
        <v>31</v>
      </c>
      <c r="AH88" s="1">
        <v>14455.25</v>
      </c>
      <c r="AI88">
        <v>116519</v>
      </c>
      <c r="AJ88">
        <f t="shared" si="2"/>
        <v>8.0038171816918133</v>
      </c>
      <c r="AK88">
        <f t="shared" si="3"/>
        <v>3633.7330004880832</v>
      </c>
    </row>
    <row r="89" spans="1:37" x14ac:dyDescent="0.35">
      <c r="B89" t="s">
        <v>3</v>
      </c>
      <c r="C89">
        <v>2005.2876712328766</v>
      </c>
      <c r="E89" s="1"/>
      <c r="AF89">
        <v>2011.041095890411</v>
      </c>
      <c r="AG89">
        <v>31</v>
      </c>
      <c r="AH89" s="1">
        <v>13116.35</v>
      </c>
      <c r="AI89">
        <v>111363</v>
      </c>
      <c r="AJ89">
        <f t="shared" si="2"/>
        <v>7.598718865621958</v>
      </c>
      <c r="AK89">
        <f t="shared" si="3"/>
        <v>3449.818364992369</v>
      </c>
    </row>
    <row r="90" spans="1:37" x14ac:dyDescent="0.35">
      <c r="B90" t="s">
        <v>4</v>
      </c>
      <c r="C90">
        <v>2005.3698630136987</v>
      </c>
      <c r="D90">
        <v>91</v>
      </c>
      <c r="E90" s="1">
        <f>19084.97+84.38+19146.85+128.33+21287.65+161.03+435.33</f>
        <v>60328.54</v>
      </c>
      <c r="F90">
        <v>114709</v>
      </c>
      <c r="G90">
        <f>+(E90*2000)/(F90*D90)</f>
        <v>11.558831286315616</v>
      </c>
      <c r="H90">
        <f>+G90*454</f>
        <v>5247.70940398729</v>
      </c>
      <c r="AF90">
        <v>2011.1260273972603</v>
      </c>
      <c r="AG90">
        <v>28</v>
      </c>
      <c r="AH90" s="1">
        <v>11929.93</v>
      </c>
      <c r="AI90">
        <v>111363</v>
      </c>
      <c r="AJ90">
        <f t="shared" si="2"/>
        <v>7.6518938708804285</v>
      </c>
      <c r="AK90">
        <f t="shared" si="3"/>
        <v>3473.9598173797144</v>
      </c>
    </row>
    <row r="91" spans="1:37" x14ac:dyDescent="0.35">
      <c r="B91" t="s">
        <v>5</v>
      </c>
      <c r="C91">
        <v>2005.4547945205479</v>
      </c>
      <c r="E91" s="1"/>
      <c r="AF91">
        <v>2011.2027397260274</v>
      </c>
      <c r="AG91">
        <v>31</v>
      </c>
      <c r="AH91" s="1">
        <v>14852.6</v>
      </c>
      <c r="AI91">
        <v>111363</v>
      </c>
      <c r="AJ91">
        <f t="shared" si="2"/>
        <v>8.604583731261874</v>
      </c>
      <c r="AK91">
        <f t="shared" si="3"/>
        <v>3906.4810139928909</v>
      </c>
    </row>
    <row r="92" spans="1:37" x14ac:dyDescent="0.35">
      <c r="B92" t="s">
        <v>6</v>
      </c>
      <c r="C92">
        <v>2005.5369863013698</v>
      </c>
      <c r="E92" s="1"/>
      <c r="AF92">
        <v>2011.2876712328766</v>
      </c>
      <c r="AG92">
        <v>30</v>
      </c>
      <c r="AH92" s="1">
        <v>14753.09</v>
      </c>
      <c r="AI92">
        <v>111363</v>
      </c>
      <c r="AJ92">
        <f t="shared" si="2"/>
        <v>8.8318322363202615</v>
      </c>
      <c r="AK92">
        <f t="shared" si="3"/>
        <v>4009.6518352893986</v>
      </c>
    </row>
    <row r="93" spans="1:37" x14ac:dyDescent="0.35">
      <c r="B93" t="s">
        <v>7</v>
      </c>
      <c r="C93">
        <v>2005.6219178082192</v>
      </c>
      <c r="D93">
        <v>92</v>
      </c>
      <c r="E93" s="1">
        <f>19582.07+191.25+19992.17+237.1+18973.2+168.46</f>
        <v>59144.249999999993</v>
      </c>
      <c r="F93">
        <v>114709</v>
      </c>
      <c r="G93">
        <f>+(E93*2000)/(F93*D93)</f>
        <v>11.208750535855</v>
      </c>
      <c r="H93">
        <f>+G93*454</f>
        <v>5088.7727432781703</v>
      </c>
      <c r="AF93">
        <v>2011.3698630136987</v>
      </c>
      <c r="AG93">
        <v>31</v>
      </c>
      <c r="AH93" s="1">
        <v>16710.3</v>
      </c>
      <c r="AI93">
        <v>111363</v>
      </c>
      <c r="AJ93">
        <f t="shared" ref="AJ93:AJ156" si="4">+(AH93*2000)/(AI93*AG93)</f>
        <v>9.6808084459626809</v>
      </c>
      <c r="AK93">
        <f t="shared" ref="AK93:AK156" si="5">+AJ93*454</f>
        <v>4395.0870344670575</v>
      </c>
    </row>
    <row r="94" spans="1:37" x14ac:dyDescent="0.35">
      <c r="B94" t="s">
        <v>8</v>
      </c>
      <c r="C94">
        <v>2005.7068493150684</v>
      </c>
      <c r="E94" s="1"/>
      <c r="AF94">
        <v>2011.4547945205479</v>
      </c>
      <c r="AG94">
        <v>30</v>
      </c>
      <c r="AH94" s="1">
        <v>17277.96</v>
      </c>
      <c r="AI94">
        <v>111363</v>
      </c>
      <c r="AJ94">
        <f t="shared" si="4"/>
        <v>10.34332767615815</v>
      </c>
      <c r="AK94">
        <f t="shared" si="5"/>
        <v>4695.8707649757998</v>
      </c>
    </row>
    <row r="95" spans="1:37" x14ac:dyDescent="0.35">
      <c r="B95" t="s">
        <v>9</v>
      </c>
      <c r="C95">
        <v>2005.7890410958903</v>
      </c>
      <c r="E95" s="1"/>
      <c r="AF95">
        <v>2011.5369863013698</v>
      </c>
      <c r="AG95">
        <v>31</v>
      </c>
      <c r="AH95" s="1">
        <v>15126.34</v>
      </c>
      <c r="AI95">
        <v>111363</v>
      </c>
      <c r="AJ95">
        <f t="shared" si="4"/>
        <v>8.7631700225910443</v>
      </c>
      <c r="AK95">
        <f t="shared" si="5"/>
        <v>3978.4791902563343</v>
      </c>
    </row>
    <row r="96" spans="1:37" x14ac:dyDescent="0.35">
      <c r="B96" t="s">
        <v>10</v>
      </c>
      <c r="C96">
        <v>2005.8739726027397</v>
      </c>
      <c r="D96">
        <v>92</v>
      </c>
      <c r="E96" s="1">
        <f>19242.34+105.71+18469.78+34.47+17997.91+10.2</f>
        <v>55860.41</v>
      </c>
      <c r="F96">
        <v>114709</v>
      </c>
      <c r="G96">
        <f>+(E96*2000)/(F96*D96)</f>
        <v>10.586412043784138</v>
      </c>
      <c r="H96">
        <f>+G96*454</f>
        <v>4806.2310678779986</v>
      </c>
      <c r="AF96">
        <v>2011.6219178082192</v>
      </c>
      <c r="AG96">
        <v>31</v>
      </c>
      <c r="AH96" s="1">
        <v>16494.98</v>
      </c>
      <c r="AI96">
        <v>111363</v>
      </c>
      <c r="AJ96">
        <f t="shared" si="4"/>
        <v>9.5560667193279283</v>
      </c>
      <c r="AK96">
        <f t="shared" si="5"/>
        <v>4338.4542905748795</v>
      </c>
    </row>
    <row r="97" spans="1:37" x14ac:dyDescent="0.35">
      <c r="B97" t="s">
        <v>11</v>
      </c>
      <c r="C97">
        <v>2005.9561643835616</v>
      </c>
      <c r="E97" s="1"/>
      <c r="AF97">
        <v>2011.7068493150684</v>
      </c>
      <c r="AG97">
        <v>30</v>
      </c>
      <c r="AH97" s="1">
        <v>15722.09</v>
      </c>
      <c r="AI97">
        <v>111363</v>
      </c>
      <c r="AJ97">
        <f t="shared" si="4"/>
        <v>9.4119171837444515</v>
      </c>
      <c r="AK97">
        <f t="shared" si="5"/>
        <v>4273.0104014199806</v>
      </c>
    </row>
    <row r="98" spans="1:37" x14ac:dyDescent="0.35">
      <c r="A98">
        <v>2006</v>
      </c>
      <c r="B98" t="s">
        <v>0</v>
      </c>
      <c r="C98">
        <v>2006.041095890411</v>
      </c>
      <c r="D98">
        <v>31</v>
      </c>
      <c r="E98" s="1">
        <v>18571.95</v>
      </c>
      <c r="F98">
        <v>115417</v>
      </c>
      <c r="G98">
        <f t="shared" ref="G98:G161" si="6">+(E98*2000)/(F98*D98)</f>
        <v>10.381402415420997</v>
      </c>
      <c r="H98">
        <f t="shared" ref="H98:H161" si="7">+G98*454</f>
        <v>4713.1566966011324</v>
      </c>
      <c r="AF98">
        <v>2011.7890410958903</v>
      </c>
      <c r="AG98">
        <v>31</v>
      </c>
      <c r="AH98" s="1">
        <v>14342.19</v>
      </c>
      <c r="AI98">
        <v>111363</v>
      </c>
      <c r="AJ98">
        <f t="shared" si="4"/>
        <v>8.3088869790250026</v>
      </c>
      <c r="AK98">
        <f t="shared" si="5"/>
        <v>3772.234688477351</v>
      </c>
    </row>
    <row r="99" spans="1:37" x14ac:dyDescent="0.35">
      <c r="B99" t="s">
        <v>1</v>
      </c>
      <c r="C99">
        <v>2006.1260273972603</v>
      </c>
      <c r="D99">
        <v>28</v>
      </c>
      <c r="E99" s="1">
        <v>13828.07</v>
      </c>
      <c r="F99">
        <v>115417</v>
      </c>
      <c r="G99">
        <f t="shared" si="6"/>
        <v>8.5578319113673516</v>
      </c>
      <c r="H99">
        <f t="shared" si="7"/>
        <v>3885.2556877607776</v>
      </c>
      <c r="AF99">
        <v>2011.8739726027397</v>
      </c>
      <c r="AG99">
        <v>30</v>
      </c>
      <c r="AH99" s="1">
        <v>14589.88</v>
      </c>
      <c r="AI99">
        <v>111363</v>
      </c>
      <c r="AJ99">
        <f t="shared" si="4"/>
        <v>8.7341277324305793</v>
      </c>
      <c r="AK99">
        <f t="shared" si="5"/>
        <v>3965.293990523483</v>
      </c>
    </row>
    <row r="100" spans="1:37" x14ac:dyDescent="0.35">
      <c r="B100" t="s">
        <v>2</v>
      </c>
      <c r="C100">
        <v>2006.2027397260274</v>
      </c>
      <c r="D100">
        <v>31</v>
      </c>
      <c r="E100" s="1">
        <v>16247.720000000001</v>
      </c>
      <c r="F100">
        <v>115417</v>
      </c>
      <c r="G100">
        <f t="shared" si="6"/>
        <v>9.0821975965412385</v>
      </c>
      <c r="H100">
        <f t="shared" si="7"/>
        <v>4123.3177088297225</v>
      </c>
      <c r="AF100">
        <v>2011.9561643835616</v>
      </c>
      <c r="AG100">
        <v>31</v>
      </c>
      <c r="AH100" s="1">
        <v>14406.05</v>
      </c>
      <c r="AI100">
        <v>111363</v>
      </c>
      <c r="AJ100">
        <f t="shared" si="4"/>
        <v>8.3458831087988052</v>
      </c>
      <c r="AK100">
        <f t="shared" si="5"/>
        <v>3789.0309313946577</v>
      </c>
    </row>
    <row r="101" spans="1:37" x14ac:dyDescent="0.35">
      <c r="B101" t="s">
        <v>3</v>
      </c>
      <c r="C101">
        <v>2006.2876712328766</v>
      </c>
      <c r="D101">
        <v>30</v>
      </c>
      <c r="E101" s="1">
        <v>17420.59</v>
      </c>
      <c r="F101">
        <v>115417</v>
      </c>
      <c r="G101">
        <f t="shared" si="6"/>
        <v>10.062405595940517</v>
      </c>
      <c r="H101">
        <f t="shared" si="7"/>
        <v>4568.3321405569941</v>
      </c>
      <c r="AF101">
        <v>2012.041095890411</v>
      </c>
      <c r="AG101">
        <v>31</v>
      </c>
      <c r="AH101" s="1">
        <v>13918.45</v>
      </c>
      <c r="AI101">
        <v>111450</v>
      </c>
      <c r="AJ101">
        <f t="shared" si="4"/>
        <v>8.0571064704264899</v>
      </c>
      <c r="AK101">
        <f t="shared" si="5"/>
        <v>3657.9263375736264</v>
      </c>
    </row>
    <row r="102" spans="1:37" x14ac:dyDescent="0.35">
      <c r="B102" t="s">
        <v>4</v>
      </c>
      <c r="C102">
        <v>2006.3698630136987</v>
      </c>
      <c r="D102">
        <v>31</v>
      </c>
      <c r="E102" s="1">
        <v>19756.669999999998</v>
      </c>
      <c r="F102">
        <v>115417</v>
      </c>
      <c r="G102">
        <f t="shared" si="6"/>
        <v>11.043640633249364</v>
      </c>
      <c r="H102">
        <f t="shared" si="7"/>
        <v>5013.8128474952109</v>
      </c>
      <c r="AF102">
        <v>2012.1260273972603</v>
      </c>
      <c r="AG102">
        <v>29</v>
      </c>
      <c r="AH102" s="1">
        <v>10945.87</v>
      </c>
      <c r="AI102">
        <v>111450</v>
      </c>
      <c r="AJ102">
        <f t="shared" si="4"/>
        <v>6.7733296205194842</v>
      </c>
      <c r="AK102">
        <f t="shared" si="5"/>
        <v>3075.0916477158457</v>
      </c>
    </row>
    <row r="103" spans="1:37" x14ac:dyDescent="0.35">
      <c r="B103" t="s">
        <v>5</v>
      </c>
      <c r="C103">
        <v>2006.4547945205479</v>
      </c>
      <c r="D103">
        <v>30</v>
      </c>
      <c r="E103" s="1">
        <v>22225.670000000002</v>
      </c>
      <c r="F103">
        <v>115417</v>
      </c>
      <c r="G103">
        <f t="shared" si="6"/>
        <v>12.83789505301068</v>
      </c>
      <c r="H103">
        <f t="shared" si="7"/>
        <v>5828.404354066849</v>
      </c>
      <c r="AF103">
        <v>2012.2027397260274</v>
      </c>
      <c r="AG103">
        <v>31</v>
      </c>
      <c r="AH103" s="1">
        <v>13209.63</v>
      </c>
      <c r="AI103">
        <v>111450</v>
      </c>
      <c r="AJ103">
        <f t="shared" si="4"/>
        <v>7.6467850475404857</v>
      </c>
      <c r="AK103">
        <f t="shared" si="5"/>
        <v>3471.6404115833807</v>
      </c>
    </row>
    <row r="104" spans="1:37" x14ac:dyDescent="0.35">
      <c r="B104" t="s">
        <v>6</v>
      </c>
      <c r="C104">
        <v>2006.5369863013698</v>
      </c>
      <c r="D104">
        <v>31</v>
      </c>
      <c r="E104" s="1">
        <v>20388.05</v>
      </c>
      <c r="F104">
        <v>115417</v>
      </c>
      <c r="G104">
        <f t="shared" si="6"/>
        <v>11.396571254807602</v>
      </c>
      <c r="H104">
        <f t="shared" si="7"/>
        <v>5174.0433496826518</v>
      </c>
      <c r="AF104">
        <v>2012.2876712328766</v>
      </c>
      <c r="AG104">
        <v>30</v>
      </c>
      <c r="AH104" s="1">
        <v>14445.75</v>
      </c>
      <c r="AI104">
        <v>111450</v>
      </c>
      <c r="AJ104">
        <f t="shared" si="4"/>
        <v>8.6410946612830859</v>
      </c>
      <c r="AK104">
        <f t="shared" si="5"/>
        <v>3923.0569762225209</v>
      </c>
    </row>
    <row r="105" spans="1:37" x14ac:dyDescent="0.35">
      <c r="B105" t="s">
        <v>7</v>
      </c>
      <c r="C105">
        <v>2006.6219178082192</v>
      </c>
      <c r="D105">
        <v>31</v>
      </c>
      <c r="E105" s="1">
        <v>19529.900000000001</v>
      </c>
      <c r="F105">
        <v>115417</v>
      </c>
      <c r="G105">
        <f t="shared" si="6"/>
        <v>10.916880081678581</v>
      </c>
      <c r="H105">
        <f t="shared" si="7"/>
        <v>4956.2635570820757</v>
      </c>
      <c r="AF105">
        <v>2012.3698630136987</v>
      </c>
      <c r="AG105">
        <v>31</v>
      </c>
      <c r="AH105" s="1">
        <v>16035.06</v>
      </c>
      <c r="AI105">
        <v>111450</v>
      </c>
      <c r="AJ105">
        <f t="shared" si="4"/>
        <v>9.2823687752355308</v>
      </c>
      <c r="AK105">
        <f t="shared" si="5"/>
        <v>4214.1954239569313</v>
      </c>
    </row>
    <row r="106" spans="1:37" x14ac:dyDescent="0.35">
      <c r="B106" t="s">
        <v>8</v>
      </c>
      <c r="C106">
        <v>2006.7068493150684</v>
      </c>
      <c r="D106">
        <v>30</v>
      </c>
      <c r="E106" s="1">
        <v>18353.490000000002</v>
      </c>
      <c r="F106">
        <v>115417</v>
      </c>
      <c r="G106">
        <f t="shared" si="6"/>
        <v>10.601263245449111</v>
      </c>
      <c r="H106">
        <f t="shared" si="7"/>
        <v>4812.9735134338962</v>
      </c>
      <c r="AF106">
        <v>2012.4547945205479</v>
      </c>
      <c r="AG106">
        <v>30</v>
      </c>
      <c r="AH106" s="1">
        <v>15590.02</v>
      </c>
      <c r="AI106">
        <v>111450</v>
      </c>
      <c r="AJ106">
        <f t="shared" si="4"/>
        <v>9.3255690145057581</v>
      </c>
      <c r="AK106">
        <f t="shared" si="5"/>
        <v>4233.8083325856142</v>
      </c>
    </row>
    <row r="107" spans="1:37" x14ac:dyDescent="0.35">
      <c r="B107" t="s">
        <v>9</v>
      </c>
      <c r="C107">
        <v>2006.7890410958903</v>
      </c>
      <c r="D107">
        <v>31</v>
      </c>
      <c r="E107" s="1">
        <v>18931.64</v>
      </c>
      <c r="F107">
        <v>115417</v>
      </c>
      <c r="G107">
        <f t="shared" si="6"/>
        <v>10.582462973671626</v>
      </c>
      <c r="H107">
        <f t="shared" si="7"/>
        <v>4804.4381900469189</v>
      </c>
      <c r="AF107">
        <v>2012.5369863013698</v>
      </c>
      <c r="AG107">
        <v>31</v>
      </c>
      <c r="AH107" s="1">
        <v>16578.740000000002</v>
      </c>
      <c r="AI107">
        <v>111450</v>
      </c>
      <c r="AJ107">
        <f t="shared" si="4"/>
        <v>9.5970940245155507</v>
      </c>
      <c r="AK107">
        <f t="shared" si="5"/>
        <v>4357.0806871300601</v>
      </c>
    </row>
    <row r="108" spans="1:37" x14ac:dyDescent="0.35">
      <c r="B108" t="s">
        <v>10</v>
      </c>
      <c r="C108">
        <v>2006.8739726027397</v>
      </c>
      <c r="D108">
        <v>30</v>
      </c>
      <c r="E108" s="1">
        <v>17953.8</v>
      </c>
      <c r="F108">
        <v>115417</v>
      </c>
      <c r="G108">
        <f t="shared" si="6"/>
        <v>10.370396042177495</v>
      </c>
      <c r="H108">
        <f t="shared" si="7"/>
        <v>4708.1598031485828</v>
      </c>
      <c r="AF108">
        <v>2012.6219178082192</v>
      </c>
      <c r="AG108">
        <v>31</v>
      </c>
      <c r="AH108" s="1">
        <v>15472.67</v>
      </c>
      <c r="AI108">
        <v>111450</v>
      </c>
      <c r="AJ108">
        <f t="shared" si="4"/>
        <v>8.9568126890403619</v>
      </c>
      <c r="AK108">
        <f t="shared" si="5"/>
        <v>4066.3929608243243</v>
      </c>
    </row>
    <row r="109" spans="1:37" x14ac:dyDescent="0.35">
      <c r="B109" t="s">
        <v>11</v>
      </c>
      <c r="C109">
        <v>2006.9561643835616</v>
      </c>
      <c r="D109">
        <v>31</v>
      </c>
      <c r="E109" s="1">
        <v>16978.34</v>
      </c>
      <c r="F109">
        <v>115417</v>
      </c>
      <c r="G109">
        <f t="shared" si="6"/>
        <v>9.490601680805673</v>
      </c>
      <c r="H109">
        <f t="shared" si="7"/>
        <v>4308.7331630857752</v>
      </c>
      <c r="AF109">
        <v>2012.7068493150684</v>
      </c>
      <c r="AG109">
        <v>30</v>
      </c>
      <c r="AH109" s="1">
        <v>13715.65</v>
      </c>
      <c r="AI109">
        <v>111450</v>
      </c>
      <c r="AJ109">
        <f t="shared" si="4"/>
        <v>8.204366681621055</v>
      </c>
      <c r="AK109">
        <f t="shared" si="5"/>
        <v>3724.782473455959</v>
      </c>
    </row>
    <row r="110" spans="1:37" x14ac:dyDescent="0.35">
      <c r="A110">
        <v>2007</v>
      </c>
      <c r="B110" t="s">
        <v>0</v>
      </c>
      <c r="C110">
        <v>2007.041095890411</v>
      </c>
      <c r="D110">
        <v>31</v>
      </c>
      <c r="E110" s="1">
        <v>17522.96</v>
      </c>
      <c r="F110">
        <v>115963</v>
      </c>
      <c r="G110">
        <f t="shared" si="6"/>
        <v>9.7489160196536542</v>
      </c>
      <c r="H110">
        <f t="shared" si="7"/>
        <v>4426.0078729227589</v>
      </c>
      <c r="AF110">
        <v>2012.7890410958903</v>
      </c>
      <c r="AG110">
        <v>31</v>
      </c>
      <c r="AH110" s="1">
        <v>12843.68</v>
      </c>
      <c r="AI110">
        <v>111450</v>
      </c>
      <c r="AJ110">
        <f t="shared" si="4"/>
        <v>7.4349440657607202</v>
      </c>
      <c r="AK110">
        <f t="shared" si="5"/>
        <v>3375.4646058553672</v>
      </c>
    </row>
    <row r="111" spans="1:37" x14ac:dyDescent="0.35">
      <c r="B111" t="s">
        <v>1</v>
      </c>
      <c r="C111">
        <v>2007.1260273972603</v>
      </c>
      <c r="D111">
        <v>28</v>
      </c>
      <c r="E111" s="1">
        <v>13099.14</v>
      </c>
      <c r="F111">
        <v>115963</v>
      </c>
      <c r="G111">
        <f t="shared" si="6"/>
        <v>8.068546494509949</v>
      </c>
      <c r="H111">
        <f t="shared" si="7"/>
        <v>3663.1201085075168</v>
      </c>
      <c r="AF111">
        <v>2012.8739726027397</v>
      </c>
      <c r="AG111">
        <v>30</v>
      </c>
      <c r="AH111" s="1">
        <v>16786.52</v>
      </c>
      <c r="AI111">
        <v>111450</v>
      </c>
      <c r="AJ111">
        <f t="shared" si="4"/>
        <v>10.041286077463736</v>
      </c>
      <c r="AK111">
        <f t="shared" si="5"/>
        <v>4558.7438791685363</v>
      </c>
    </row>
    <row r="112" spans="1:37" x14ac:dyDescent="0.35">
      <c r="B112" t="s">
        <v>2</v>
      </c>
      <c r="C112">
        <v>2007.2027397260274</v>
      </c>
      <c r="D112">
        <v>31</v>
      </c>
      <c r="E112" s="1">
        <v>16374.75</v>
      </c>
      <c r="F112">
        <v>115963</v>
      </c>
      <c r="G112">
        <f t="shared" si="6"/>
        <v>9.1101082575560106</v>
      </c>
      <c r="H112">
        <f t="shared" si="7"/>
        <v>4135.9891489304291</v>
      </c>
      <c r="AF112">
        <v>2012.9561643835616</v>
      </c>
      <c r="AG112">
        <v>31</v>
      </c>
      <c r="AH112" s="1">
        <v>14575.4</v>
      </c>
      <c r="AI112">
        <v>111450</v>
      </c>
      <c r="AJ112">
        <f t="shared" si="4"/>
        <v>8.4374014095717733</v>
      </c>
      <c r="AK112">
        <f t="shared" si="5"/>
        <v>3830.5802399455852</v>
      </c>
    </row>
    <row r="113" spans="1:37" x14ac:dyDescent="0.35">
      <c r="B113" t="s">
        <v>3</v>
      </c>
      <c r="C113">
        <v>2007.2876712328766</v>
      </c>
      <c r="D113">
        <v>30</v>
      </c>
      <c r="E113" s="1">
        <v>17659.25</v>
      </c>
      <c r="F113">
        <v>115963</v>
      </c>
      <c r="G113">
        <f t="shared" si="6"/>
        <v>10.152232464952901</v>
      </c>
      <c r="H113">
        <f t="shared" si="7"/>
        <v>4609.1135390886166</v>
      </c>
      <c r="AF113">
        <v>2013.041095890411</v>
      </c>
      <c r="AG113">
        <v>31</v>
      </c>
      <c r="AH113" s="1">
        <v>13382.77</v>
      </c>
      <c r="AI113">
        <v>115562.5</v>
      </c>
      <c r="AJ113">
        <f t="shared" si="4"/>
        <v>7.4713208534691811</v>
      </c>
      <c r="AK113">
        <f t="shared" si="5"/>
        <v>3391.9796674750082</v>
      </c>
    </row>
    <row r="114" spans="1:37" x14ac:dyDescent="0.35">
      <c r="B114" t="s">
        <v>4</v>
      </c>
      <c r="C114">
        <v>2007.3698630136987</v>
      </c>
      <c r="D114">
        <v>31</v>
      </c>
      <c r="E114" s="1">
        <v>19237.14</v>
      </c>
      <c r="F114">
        <v>115963</v>
      </c>
      <c r="G114">
        <f t="shared" si="6"/>
        <v>10.702601747554072</v>
      </c>
      <c r="H114">
        <f t="shared" si="7"/>
        <v>4858.9811933895489</v>
      </c>
      <c r="AF114">
        <v>2013.1260273972603</v>
      </c>
      <c r="AG114">
        <v>28</v>
      </c>
      <c r="AH114" s="1">
        <v>10538.63</v>
      </c>
      <c r="AI114">
        <v>115562.5</v>
      </c>
      <c r="AJ114">
        <f t="shared" si="4"/>
        <v>6.5138715908212932</v>
      </c>
      <c r="AK114">
        <f t="shared" si="5"/>
        <v>2957.2977022328673</v>
      </c>
    </row>
    <row r="115" spans="1:37" x14ac:dyDescent="0.35">
      <c r="B115" t="s">
        <v>5</v>
      </c>
      <c r="C115">
        <v>2007.4547945205479</v>
      </c>
      <c r="D115">
        <v>30</v>
      </c>
      <c r="E115" s="1">
        <v>18224.419999999998</v>
      </c>
      <c r="F115">
        <v>115963</v>
      </c>
      <c r="G115">
        <f t="shared" si="6"/>
        <v>10.477146446136555</v>
      </c>
      <c r="H115">
        <f t="shared" si="7"/>
        <v>4756.6244865459958</v>
      </c>
      <c r="AF115">
        <v>2013.2027397260274</v>
      </c>
      <c r="AG115">
        <v>31</v>
      </c>
      <c r="AH115" s="1">
        <v>12549.17</v>
      </c>
      <c r="AI115">
        <v>115562.5</v>
      </c>
      <c r="AJ115">
        <f t="shared" si="4"/>
        <v>7.0059393918247004</v>
      </c>
      <c r="AK115">
        <f t="shared" si="5"/>
        <v>3180.6964838884141</v>
      </c>
    </row>
    <row r="116" spans="1:37" x14ac:dyDescent="0.35">
      <c r="B116" t="s">
        <v>6</v>
      </c>
      <c r="C116">
        <v>2007.5369863013698</v>
      </c>
      <c r="D116">
        <v>31</v>
      </c>
      <c r="E116" s="1">
        <v>19849.21</v>
      </c>
      <c r="F116">
        <v>115963</v>
      </c>
      <c r="G116">
        <f t="shared" si="6"/>
        <v>11.043127493669422</v>
      </c>
      <c r="H116">
        <f t="shared" si="7"/>
        <v>5013.5798821259177</v>
      </c>
      <c r="AF116">
        <v>2013.2876712328766</v>
      </c>
      <c r="AG116">
        <v>30</v>
      </c>
      <c r="AH116" s="1">
        <v>15816.15</v>
      </c>
      <c r="AI116">
        <v>115562.5</v>
      </c>
      <c r="AJ116">
        <f t="shared" si="4"/>
        <v>9.1241535965386689</v>
      </c>
      <c r="AK116">
        <f t="shared" si="5"/>
        <v>4142.3657328285553</v>
      </c>
    </row>
    <row r="117" spans="1:37" x14ac:dyDescent="0.35">
      <c r="B117" t="s">
        <v>7</v>
      </c>
      <c r="C117">
        <v>2007.6219178082192</v>
      </c>
      <c r="D117">
        <v>31</v>
      </c>
      <c r="E117" s="1">
        <v>18062.29</v>
      </c>
      <c r="F117">
        <v>115963</v>
      </c>
      <c r="G117">
        <f t="shared" si="6"/>
        <v>10.048972795271462</v>
      </c>
      <c r="H117">
        <f t="shared" si="7"/>
        <v>4562.2336490532434</v>
      </c>
      <c r="AF117">
        <v>2013.3698630136987</v>
      </c>
      <c r="AG117">
        <v>31</v>
      </c>
      <c r="AH117" s="1">
        <v>15762.83</v>
      </c>
      <c r="AI117">
        <v>115562.5</v>
      </c>
      <c r="AJ117">
        <f t="shared" si="4"/>
        <v>8.8000586193059895</v>
      </c>
      <c r="AK117">
        <f t="shared" si="5"/>
        <v>3995.2266131649194</v>
      </c>
    </row>
    <row r="118" spans="1:37" x14ac:dyDescent="0.35">
      <c r="B118" t="s">
        <v>8</v>
      </c>
      <c r="C118">
        <v>2007.7068493150684</v>
      </c>
      <c r="D118">
        <v>30</v>
      </c>
      <c r="E118" s="1">
        <v>15837.29</v>
      </c>
      <c r="F118">
        <v>115963</v>
      </c>
      <c r="G118">
        <f t="shared" si="6"/>
        <v>9.1047949202188061</v>
      </c>
      <c r="H118">
        <f t="shared" si="7"/>
        <v>4133.5768937793382</v>
      </c>
      <c r="AF118">
        <v>2013.4547945205479</v>
      </c>
      <c r="AG118">
        <v>30</v>
      </c>
      <c r="AH118" s="1">
        <v>15328.09</v>
      </c>
      <c r="AI118">
        <v>115562.5</v>
      </c>
      <c r="AJ118">
        <f t="shared" si="4"/>
        <v>8.8425974400576894</v>
      </c>
      <c r="AK118">
        <f t="shared" si="5"/>
        <v>4014.5392377861908</v>
      </c>
    </row>
    <row r="119" spans="1:37" x14ac:dyDescent="0.35">
      <c r="B119" t="s">
        <v>9</v>
      </c>
      <c r="C119">
        <v>2007.7890410958903</v>
      </c>
      <c r="D119">
        <v>31</v>
      </c>
      <c r="E119" s="1">
        <v>17426.47</v>
      </c>
      <c r="F119">
        <v>115963</v>
      </c>
      <c r="G119">
        <f t="shared" si="6"/>
        <v>9.695233713311783</v>
      </c>
      <c r="H119">
        <f t="shared" si="7"/>
        <v>4401.6361058435496</v>
      </c>
      <c r="AF119">
        <v>2013.5369863013698</v>
      </c>
      <c r="AG119">
        <v>31</v>
      </c>
      <c r="AH119" s="1">
        <v>16603.38</v>
      </c>
      <c r="AI119">
        <v>115562.5</v>
      </c>
      <c r="AJ119">
        <f t="shared" si="4"/>
        <v>9.2693201207278566</v>
      </c>
      <c r="AK119">
        <f t="shared" si="5"/>
        <v>4208.2713348104471</v>
      </c>
    </row>
    <row r="120" spans="1:37" x14ac:dyDescent="0.35">
      <c r="B120" t="s">
        <v>10</v>
      </c>
      <c r="C120">
        <v>2007.8739726027397</v>
      </c>
      <c r="D120">
        <v>30</v>
      </c>
      <c r="E120" s="1">
        <v>17082.98</v>
      </c>
      <c r="F120">
        <v>115963</v>
      </c>
      <c r="G120">
        <f t="shared" si="6"/>
        <v>9.8209371379951644</v>
      </c>
      <c r="H120">
        <f t="shared" si="7"/>
        <v>4458.705460649805</v>
      </c>
      <c r="AF120">
        <v>2013.6219178082192</v>
      </c>
      <c r="AG120">
        <v>31</v>
      </c>
      <c r="AH120" s="1">
        <v>15273.53</v>
      </c>
      <c r="AI120">
        <v>115562.5</v>
      </c>
      <c r="AJ120">
        <f t="shared" si="4"/>
        <v>8.5268926533959064</v>
      </c>
      <c r="AK120">
        <f t="shared" si="5"/>
        <v>3871.2092646417414</v>
      </c>
    </row>
    <row r="121" spans="1:37" x14ac:dyDescent="0.35">
      <c r="B121" t="s">
        <v>11</v>
      </c>
      <c r="C121">
        <v>2007.9561643835616</v>
      </c>
      <c r="D121">
        <v>31</v>
      </c>
      <c r="E121" s="1">
        <v>16356.890000000001</v>
      </c>
      <c r="F121">
        <v>115963</v>
      </c>
      <c r="G121">
        <f t="shared" si="6"/>
        <v>9.1001718290010754</v>
      </c>
      <c r="H121">
        <f t="shared" si="7"/>
        <v>4131.478010366488</v>
      </c>
      <c r="AF121">
        <v>2013.7068493150684</v>
      </c>
      <c r="AG121">
        <v>30</v>
      </c>
      <c r="AH121" s="1">
        <v>14549.85</v>
      </c>
      <c r="AI121">
        <v>115562.5</v>
      </c>
      <c r="AJ121">
        <f t="shared" si="4"/>
        <v>8.3936398053001628</v>
      </c>
      <c r="AK121">
        <f t="shared" si="5"/>
        <v>3810.712471606274</v>
      </c>
    </row>
    <row r="122" spans="1:37" x14ac:dyDescent="0.35">
      <c r="A122">
        <v>2008</v>
      </c>
      <c r="B122" t="s">
        <v>0</v>
      </c>
      <c r="C122">
        <v>2008.041095890411</v>
      </c>
      <c r="D122">
        <v>31</v>
      </c>
      <c r="E122" s="1">
        <v>16285.18</v>
      </c>
      <c r="F122">
        <v>116289</v>
      </c>
      <c r="G122">
        <f t="shared" si="6"/>
        <v>9.0348766795960778</v>
      </c>
      <c r="H122">
        <f t="shared" si="7"/>
        <v>4101.8340125366194</v>
      </c>
      <c r="AF122">
        <v>2013.7890410958903</v>
      </c>
      <c r="AG122">
        <v>31</v>
      </c>
      <c r="AH122" s="1">
        <v>13836.54</v>
      </c>
      <c r="AI122">
        <v>115562.5</v>
      </c>
      <c r="AJ122">
        <f t="shared" si="4"/>
        <v>7.724651162790698</v>
      </c>
      <c r="AK122">
        <f t="shared" si="5"/>
        <v>3506.9916279069771</v>
      </c>
    </row>
    <row r="123" spans="1:37" x14ac:dyDescent="0.35">
      <c r="B123" t="s">
        <v>1</v>
      </c>
      <c r="C123">
        <v>2008.1260273972603</v>
      </c>
      <c r="D123">
        <v>29</v>
      </c>
      <c r="E123" s="1">
        <v>13677.95</v>
      </c>
      <c r="F123">
        <v>116289</v>
      </c>
      <c r="G123">
        <f t="shared" si="6"/>
        <v>8.1117465671879891</v>
      </c>
      <c r="H123">
        <f t="shared" si="7"/>
        <v>3682.7329415033469</v>
      </c>
      <c r="AF123">
        <v>2013.8739726027397</v>
      </c>
      <c r="AG123">
        <v>30</v>
      </c>
      <c r="AH123" s="1">
        <v>12263.81</v>
      </c>
      <c r="AI123">
        <v>115562.5</v>
      </c>
      <c r="AJ123">
        <f t="shared" si="4"/>
        <v>7.0748498287362542</v>
      </c>
      <c r="AK123">
        <f t="shared" si="5"/>
        <v>3211.9818222462595</v>
      </c>
    </row>
    <row r="124" spans="1:37" x14ac:dyDescent="0.35">
      <c r="B124" t="s">
        <v>2</v>
      </c>
      <c r="C124">
        <v>2008.2027397260274</v>
      </c>
      <c r="D124">
        <v>31</v>
      </c>
      <c r="E124" s="1">
        <v>15091.64</v>
      </c>
      <c r="F124">
        <v>116289</v>
      </c>
      <c r="G124">
        <f t="shared" si="6"/>
        <v>8.3727110349937401</v>
      </c>
      <c r="H124">
        <f t="shared" si="7"/>
        <v>3801.2108098871581</v>
      </c>
      <c r="AF124">
        <v>2013.9561643835616</v>
      </c>
      <c r="AG124">
        <v>31</v>
      </c>
      <c r="AH124" s="1">
        <v>16691.48</v>
      </c>
      <c r="AI124">
        <v>115562.5</v>
      </c>
      <c r="AJ124">
        <f t="shared" si="4"/>
        <v>9.3185045098483918</v>
      </c>
      <c r="AK124">
        <f t="shared" si="5"/>
        <v>4230.6010474711702</v>
      </c>
    </row>
    <row r="125" spans="1:37" x14ac:dyDescent="0.35">
      <c r="B125" t="s">
        <v>3</v>
      </c>
      <c r="C125">
        <v>2008.2876712328766</v>
      </c>
      <c r="D125">
        <v>30</v>
      </c>
      <c r="E125" s="1">
        <v>16545.189999999999</v>
      </c>
      <c r="F125">
        <v>116289</v>
      </c>
      <c r="G125">
        <f t="shared" si="6"/>
        <v>9.485098905886769</v>
      </c>
      <c r="H125">
        <f t="shared" si="7"/>
        <v>4306.2349032725933</v>
      </c>
      <c r="AF125">
        <v>2014.041095890411</v>
      </c>
      <c r="AG125">
        <v>31</v>
      </c>
      <c r="AH125" s="1">
        <v>12651.79</v>
      </c>
      <c r="AI125">
        <v>115652</v>
      </c>
      <c r="AJ125">
        <f t="shared" si="4"/>
        <v>7.0577639481291481</v>
      </c>
      <c r="AK125">
        <f t="shared" si="5"/>
        <v>3204.2248324506331</v>
      </c>
    </row>
    <row r="126" spans="1:37" x14ac:dyDescent="0.35">
      <c r="B126" t="s">
        <v>4</v>
      </c>
      <c r="C126">
        <v>2008.3698630136987</v>
      </c>
      <c r="D126">
        <v>31</v>
      </c>
      <c r="E126" s="1">
        <v>17798.650000000001</v>
      </c>
      <c r="F126">
        <v>116289</v>
      </c>
      <c r="G126">
        <f t="shared" si="6"/>
        <v>9.8745367145645755</v>
      </c>
      <c r="H126">
        <f t="shared" si="7"/>
        <v>4483.039668412317</v>
      </c>
      <c r="AF126">
        <v>2014.1260273972603</v>
      </c>
      <c r="AG126">
        <v>28</v>
      </c>
      <c r="AH126" s="1">
        <v>10994.91</v>
      </c>
      <c r="AI126">
        <v>115652</v>
      </c>
      <c r="AJ126">
        <f t="shared" si="4"/>
        <v>6.7906366883902942</v>
      </c>
      <c r="AK126">
        <f t="shared" si="5"/>
        <v>3082.9490565291935</v>
      </c>
    </row>
    <row r="127" spans="1:37" x14ac:dyDescent="0.35">
      <c r="B127" t="s">
        <v>5</v>
      </c>
      <c r="C127">
        <v>2008.4547945205479</v>
      </c>
      <c r="D127">
        <v>30</v>
      </c>
      <c r="E127" s="1">
        <v>18027.939999999999</v>
      </c>
      <c r="F127">
        <v>116289</v>
      </c>
      <c r="G127">
        <f t="shared" si="6"/>
        <v>10.33513631269223</v>
      </c>
      <c r="H127">
        <f t="shared" si="7"/>
        <v>4692.151885962272</v>
      </c>
      <c r="AF127">
        <v>2014.2027397260274</v>
      </c>
      <c r="AG127">
        <v>31</v>
      </c>
      <c r="AH127" s="1">
        <v>12329.94</v>
      </c>
      <c r="AI127">
        <v>115652</v>
      </c>
      <c r="AJ127">
        <f t="shared" si="4"/>
        <v>6.8782208695050668</v>
      </c>
      <c r="AK127">
        <f t="shared" si="5"/>
        <v>3122.7122747553003</v>
      </c>
    </row>
    <row r="128" spans="1:37" x14ac:dyDescent="0.35">
      <c r="B128" t="s">
        <v>6</v>
      </c>
      <c r="C128">
        <v>2008.5369863013698</v>
      </c>
      <c r="D128">
        <v>31</v>
      </c>
      <c r="E128" s="1">
        <v>18755.91</v>
      </c>
      <c r="F128">
        <v>116289</v>
      </c>
      <c r="G128">
        <f t="shared" si="6"/>
        <v>10.405616263596896</v>
      </c>
      <c r="H128">
        <f t="shared" si="7"/>
        <v>4724.1497836729905</v>
      </c>
      <c r="AF128">
        <v>2014.2876712328766</v>
      </c>
      <c r="AG128">
        <v>30</v>
      </c>
      <c r="AH128" s="1">
        <v>14764.23</v>
      </c>
      <c r="AI128">
        <v>115652</v>
      </c>
      <c r="AJ128">
        <f t="shared" si="4"/>
        <v>8.5107218206343163</v>
      </c>
      <c r="AK128">
        <f t="shared" si="5"/>
        <v>3863.8677065679794</v>
      </c>
    </row>
    <row r="129" spans="1:39" x14ac:dyDescent="0.35">
      <c r="B129" t="s">
        <v>7</v>
      </c>
      <c r="C129">
        <v>2008.6219178082192</v>
      </c>
      <c r="D129">
        <v>31</v>
      </c>
      <c r="E129" s="1">
        <v>16752.95</v>
      </c>
      <c r="F129">
        <v>116289</v>
      </c>
      <c r="G129">
        <f t="shared" si="6"/>
        <v>9.2943914202630324</v>
      </c>
      <c r="H129">
        <f t="shared" si="7"/>
        <v>4219.653704799417</v>
      </c>
      <c r="AF129">
        <v>2014.3698630136987</v>
      </c>
      <c r="AG129">
        <v>31</v>
      </c>
      <c r="AH129" s="1">
        <v>15824.82</v>
      </c>
      <c r="AI129">
        <v>115652</v>
      </c>
      <c r="AJ129">
        <f t="shared" si="4"/>
        <v>8.8278294282179122</v>
      </c>
      <c r="AK129">
        <f t="shared" si="5"/>
        <v>4007.8345604109322</v>
      </c>
    </row>
    <row r="130" spans="1:39" x14ac:dyDescent="0.35">
      <c r="B130" t="s">
        <v>8</v>
      </c>
      <c r="C130">
        <v>2008.7068493150684</v>
      </c>
      <c r="D130">
        <v>30</v>
      </c>
      <c r="E130" s="1">
        <v>17948.53</v>
      </c>
      <c r="F130">
        <v>116289</v>
      </c>
      <c r="G130">
        <f t="shared" si="6"/>
        <v>10.289611800485572</v>
      </c>
      <c r="H130">
        <f t="shared" si="7"/>
        <v>4671.4837574204494</v>
      </c>
      <c r="AF130">
        <v>2014.4547945205479</v>
      </c>
      <c r="AG130">
        <v>30</v>
      </c>
      <c r="AH130" s="1">
        <v>15612.07</v>
      </c>
      <c r="AI130">
        <v>115652</v>
      </c>
      <c r="AJ130">
        <f t="shared" si="4"/>
        <v>8.9994523801288917</v>
      </c>
      <c r="AK130">
        <f t="shared" si="5"/>
        <v>4085.751380578517</v>
      </c>
    </row>
    <row r="131" spans="1:39" x14ac:dyDescent="0.35">
      <c r="B131" t="s">
        <v>9</v>
      </c>
      <c r="C131">
        <v>2008.7890410958903</v>
      </c>
      <c r="D131">
        <v>31</v>
      </c>
      <c r="E131" s="1">
        <v>16069.75</v>
      </c>
      <c r="F131">
        <v>116289</v>
      </c>
      <c r="G131">
        <f t="shared" si="6"/>
        <v>8.9153579832669383</v>
      </c>
      <c r="H131">
        <f t="shared" si="7"/>
        <v>4047.5725244031901</v>
      </c>
      <c r="AF131">
        <v>2014.5369863013698</v>
      </c>
      <c r="AG131">
        <v>31</v>
      </c>
      <c r="AH131" s="1">
        <v>15995.9</v>
      </c>
      <c r="AI131">
        <v>115652</v>
      </c>
      <c r="AJ131">
        <f t="shared" si="4"/>
        <v>8.9232659044988143</v>
      </c>
      <c r="AK131">
        <f t="shared" si="5"/>
        <v>4051.1627206424619</v>
      </c>
    </row>
    <row r="132" spans="1:39" x14ac:dyDescent="0.35">
      <c r="B132" t="s">
        <v>10</v>
      </c>
      <c r="C132">
        <v>2008.8739726027397</v>
      </c>
      <c r="D132">
        <v>30</v>
      </c>
      <c r="E132" s="1">
        <v>13425.53</v>
      </c>
      <c r="F132">
        <v>116289</v>
      </c>
      <c r="G132">
        <f t="shared" si="6"/>
        <v>7.6966465730493283</v>
      </c>
      <c r="H132">
        <f t="shared" si="7"/>
        <v>3494.2775441643948</v>
      </c>
      <c r="AF132">
        <v>2014.6219178082192</v>
      </c>
      <c r="AG132">
        <v>31</v>
      </c>
      <c r="AH132" s="1">
        <v>14803.62</v>
      </c>
      <c r="AI132">
        <v>115652</v>
      </c>
      <c r="AJ132">
        <f t="shared" si="4"/>
        <v>8.258156003048077</v>
      </c>
      <c r="AK132">
        <f t="shared" si="5"/>
        <v>3749.2028253838271</v>
      </c>
    </row>
    <row r="133" spans="1:39" x14ac:dyDescent="0.35">
      <c r="B133" t="s">
        <v>11</v>
      </c>
      <c r="C133">
        <v>2008.9561643835616</v>
      </c>
      <c r="D133">
        <v>31</v>
      </c>
      <c r="E133" s="1">
        <v>18023.5</v>
      </c>
      <c r="F133">
        <v>116289</v>
      </c>
      <c r="G133">
        <f t="shared" si="6"/>
        <v>9.9992815452270047</v>
      </c>
      <c r="H133">
        <f t="shared" si="7"/>
        <v>4539.6738215330597</v>
      </c>
      <c r="AF133">
        <v>2014.7068493150684</v>
      </c>
      <c r="AG133">
        <v>30</v>
      </c>
      <c r="AH133" s="1">
        <v>15082.28</v>
      </c>
      <c r="AI133">
        <v>115652</v>
      </c>
      <c r="AJ133">
        <f t="shared" si="4"/>
        <v>8.6940591890614378</v>
      </c>
      <c r="AK133">
        <f t="shared" si="5"/>
        <v>3947.1028718338926</v>
      </c>
    </row>
    <row r="134" spans="1:39" x14ac:dyDescent="0.35">
      <c r="A134">
        <v>2009</v>
      </c>
      <c r="B134" t="s">
        <v>0</v>
      </c>
      <c r="C134">
        <v>2009.041095890411</v>
      </c>
      <c r="D134">
        <v>31</v>
      </c>
      <c r="E134" s="1">
        <v>13516.3</v>
      </c>
      <c r="F134">
        <v>116414</v>
      </c>
      <c r="G134">
        <f t="shared" si="6"/>
        <v>7.4906742731862979</v>
      </c>
      <c r="H134">
        <f t="shared" si="7"/>
        <v>3400.7661200265793</v>
      </c>
      <c r="AF134">
        <v>2014.7890410958903</v>
      </c>
      <c r="AG134">
        <v>31</v>
      </c>
      <c r="AH134" s="1">
        <v>14178.07</v>
      </c>
      <c r="AI134">
        <v>115652</v>
      </c>
      <c r="AJ134">
        <f t="shared" si="4"/>
        <v>7.9091947700721743</v>
      </c>
      <c r="AK134">
        <f t="shared" si="5"/>
        <v>3590.7744256127671</v>
      </c>
    </row>
    <row r="135" spans="1:39" x14ac:dyDescent="0.35">
      <c r="B135" t="s">
        <v>1</v>
      </c>
      <c r="C135">
        <v>2009.1260273972603</v>
      </c>
      <c r="D135">
        <v>28</v>
      </c>
      <c r="E135" s="1">
        <v>12449.34</v>
      </c>
      <c r="F135">
        <v>116414</v>
      </c>
      <c r="G135">
        <f t="shared" si="6"/>
        <v>7.6385878968901633</v>
      </c>
      <c r="H135">
        <f t="shared" si="7"/>
        <v>3467.918905188134</v>
      </c>
      <c r="AF135">
        <v>2014.8739726027397</v>
      </c>
      <c r="AG135">
        <v>30</v>
      </c>
      <c r="AH135" s="1">
        <v>12330.13</v>
      </c>
      <c r="AI135">
        <v>115652</v>
      </c>
      <c r="AJ135">
        <f t="shared" si="4"/>
        <v>7.1076044224627903</v>
      </c>
      <c r="AK135">
        <f t="shared" si="5"/>
        <v>3226.8524077981069</v>
      </c>
    </row>
    <row r="136" spans="1:39" x14ac:dyDescent="0.35">
      <c r="B136" t="s">
        <v>2</v>
      </c>
      <c r="C136">
        <v>2009.2027397260274</v>
      </c>
      <c r="D136">
        <v>31</v>
      </c>
      <c r="E136" s="1">
        <v>14964.36</v>
      </c>
      <c r="F136">
        <v>116414</v>
      </c>
      <c r="G136">
        <f t="shared" si="6"/>
        <v>8.2931827842455483</v>
      </c>
      <c r="H136">
        <f t="shared" si="7"/>
        <v>3765.1049840474789</v>
      </c>
      <c r="AF136">
        <v>2014.9561643835616</v>
      </c>
      <c r="AG136">
        <v>31</v>
      </c>
      <c r="AH136" s="1">
        <v>15799.36</v>
      </c>
      <c r="AI136">
        <v>115652</v>
      </c>
      <c r="AJ136">
        <f t="shared" si="4"/>
        <v>8.8136266418833813</v>
      </c>
      <c r="AK136">
        <f t="shared" si="5"/>
        <v>4001.3864954150549</v>
      </c>
    </row>
    <row r="137" spans="1:39" x14ac:dyDescent="0.35">
      <c r="B137" t="s">
        <v>3</v>
      </c>
      <c r="C137">
        <v>2009.2876712328766</v>
      </c>
      <c r="D137">
        <v>30</v>
      </c>
      <c r="E137" s="1">
        <v>15842.53</v>
      </c>
      <c r="F137">
        <v>116414</v>
      </c>
      <c r="G137">
        <f t="shared" si="6"/>
        <v>9.072522777901856</v>
      </c>
      <c r="H137">
        <f t="shared" si="7"/>
        <v>4118.9253411674426</v>
      </c>
      <c r="AF137">
        <v>2015.041095890411</v>
      </c>
      <c r="AG137">
        <v>31</v>
      </c>
      <c r="AH137" s="1">
        <v>12316.099999999997</v>
      </c>
      <c r="AI137">
        <v>113067</v>
      </c>
      <c r="AJ137">
        <f t="shared" si="4"/>
        <v>7.0275774255458563</v>
      </c>
      <c r="AK137">
        <f t="shared" si="5"/>
        <v>3190.5201511978189</v>
      </c>
    </row>
    <row r="138" spans="1:39" x14ac:dyDescent="0.35">
      <c r="B138" t="s">
        <v>4</v>
      </c>
      <c r="C138">
        <v>2009.3698630136987</v>
      </c>
      <c r="D138">
        <v>31</v>
      </c>
      <c r="E138" s="1">
        <v>16713.89</v>
      </c>
      <c r="F138">
        <v>116414</v>
      </c>
      <c r="G138">
        <f t="shared" si="6"/>
        <v>9.2627646491914017</v>
      </c>
      <c r="H138">
        <f t="shared" si="7"/>
        <v>4205.2951507328962</v>
      </c>
      <c r="AF138">
        <v>2015.1260273972603</v>
      </c>
      <c r="AG138">
        <v>28</v>
      </c>
      <c r="AH138" s="1">
        <v>9857.260000000002</v>
      </c>
      <c r="AI138">
        <v>113067</v>
      </c>
      <c r="AJ138">
        <f t="shared" si="4"/>
        <v>6.227192726436539</v>
      </c>
      <c r="AK138">
        <f t="shared" si="5"/>
        <v>2827.1454978021889</v>
      </c>
    </row>
    <row r="139" spans="1:39" x14ac:dyDescent="0.35">
      <c r="B139" t="s">
        <v>5</v>
      </c>
      <c r="C139">
        <v>2009.4547945205479</v>
      </c>
      <c r="D139">
        <v>30</v>
      </c>
      <c r="E139" s="1">
        <v>19144.259999999998</v>
      </c>
      <c r="F139">
        <v>116414</v>
      </c>
      <c r="G139">
        <f t="shared" si="6"/>
        <v>10.963320562818906</v>
      </c>
      <c r="H139">
        <f t="shared" si="7"/>
        <v>4977.3475355197834</v>
      </c>
      <c r="AF139">
        <v>2015.2027397260274</v>
      </c>
      <c r="AG139">
        <v>31</v>
      </c>
      <c r="AH139" s="1">
        <v>13023.92</v>
      </c>
      <c r="AI139">
        <v>113067</v>
      </c>
      <c r="AJ139">
        <f t="shared" si="4"/>
        <v>7.4314601362537829</v>
      </c>
      <c r="AK139">
        <f t="shared" si="5"/>
        <v>3373.8829018592173</v>
      </c>
    </row>
    <row r="140" spans="1:39" x14ac:dyDescent="0.35">
      <c r="B140" t="s">
        <v>6</v>
      </c>
      <c r="C140">
        <v>2009.5369863013698</v>
      </c>
      <c r="D140">
        <v>31</v>
      </c>
      <c r="E140" s="1">
        <v>17794</v>
      </c>
      <c r="F140">
        <v>116414</v>
      </c>
      <c r="G140">
        <f t="shared" si="6"/>
        <v>9.8613568814747374</v>
      </c>
      <c r="H140">
        <f t="shared" si="7"/>
        <v>4477.0560241895309</v>
      </c>
      <c r="AF140">
        <v>2015.2876712328766</v>
      </c>
      <c r="AG140">
        <v>30</v>
      </c>
      <c r="AH140" s="1">
        <v>14336.49</v>
      </c>
      <c r="AI140">
        <v>113067</v>
      </c>
      <c r="AJ140">
        <f t="shared" si="4"/>
        <v>8.4530941830949793</v>
      </c>
      <c r="AK140">
        <f t="shared" si="5"/>
        <v>3837.7047591251207</v>
      </c>
    </row>
    <row r="141" spans="1:39" x14ac:dyDescent="0.35">
      <c r="B141" t="s">
        <v>7</v>
      </c>
      <c r="C141">
        <v>2009.6219178082192</v>
      </c>
      <c r="D141">
        <v>31</v>
      </c>
      <c r="E141" s="1">
        <v>16280.39</v>
      </c>
      <c r="F141">
        <v>116414</v>
      </c>
      <c r="G141">
        <f t="shared" si="6"/>
        <v>9.0225208474537766</v>
      </c>
      <c r="H141">
        <f t="shared" si="7"/>
        <v>4096.2244647440148</v>
      </c>
      <c r="AF141">
        <v>2015.3698630136987</v>
      </c>
      <c r="AG141">
        <v>31</v>
      </c>
      <c r="AH141" s="1">
        <v>14768.300000000003</v>
      </c>
      <c r="AI141">
        <v>113067</v>
      </c>
      <c r="AJ141">
        <f t="shared" si="4"/>
        <v>8.4268048890224119</v>
      </c>
      <c r="AK141">
        <f t="shared" si="5"/>
        <v>3825.7694196161751</v>
      </c>
    </row>
    <row r="142" spans="1:39" x14ac:dyDescent="0.35">
      <c r="B142" t="s">
        <v>8</v>
      </c>
      <c r="C142">
        <v>2009.7068493150684</v>
      </c>
      <c r="D142">
        <v>30</v>
      </c>
      <c r="E142" s="1">
        <v>15920.8</v>
      </c>
      <c r="F142">
        <v>116414</v>
      </c>
      <c r="G142">
        <f t="shared" si="6"/>
        <v>9.1173455655390825</v>
      </c>
      <c r="H142">
        <f t="shared" si="7"/>
        <v>4139.2748867547434</v>
      </c>
      <c r="AF142">
        <v>2015.4547945205479</v>
      </c>
      <c r="AG142">
        <v>30</v>
      </c>
      <c r="AH142" s="1">
        <v>16979.169999999998</v>
      </c>
      <c r="AI142">
        <v>113067</v>
      </c>
      <c r="AJ142">
        <f t="shared" si="4"/>
        <v>10.011273551669953</v>
      </c>
      <c r="AK142">
        <f t="shared" si="5"/>
        <v>4545.1181924581588</v>
      </c>
    </row>
    <row r="143" spans="1:39" x14ac:dyDescent="0.35">
      <c r="B143" t="s">
        <v>9</v>
      </c>
      <c r="C143">
        <v>2009.7890410958903</v>
      </c>
      <c r="D143">
        <v>31</v>
      </c>
      <c r="E143" s="1">
        <v>15529.32</v>
      </c>
      <c r="F143">
        <v>116414</v>
      </c>
      <c r="G143">
        <f t="shared" si="6"/>
        <v>8.6062811423301824</v>
      </c>
      <c r="H143">
        <f t="shared" si="7"/>
        <v>3907.2516386179027</v>
      </c>
      <c r="AF143">
        <v>2015.5369863013698</v>
      </c>
      <c r="AG143">
        <v>31</v>
      </c>
      <c r="AH143" s="1">
        <v>15750.62</v>
      </c>
      <c r="AI143">
        <v>113067</v>
      </c>
      <c r="AJ143">
        <f t="shared" si="4"/>
        <v>8.9873175396717393</v>
      </c>
      <c r="AK143">
        <f t="shared" si="5"/>
        <v>4080.2421630109698</v>
      </c>
      <c r="AM143" t="s">
        <v>17</v>
      </c>
    </row>
    <row r="144" spans="1:39" ht="15" thickBot="1" x14ac:dyDescent="0.4">
      <c r="B144" t="s">
        <v>10</v>
      </c>
      <c r="C144">
        <v>2009.8739726027397</v>
      </c>
      <c r="D144">
        <v>30</v>
      </c>
      <c r="E144" s="1">
        <v>14993.14</v>
      </c>
      <c r="F144">
        <v>116414</v>
      </c>
      <c r="G144">
        <f t="shared" si="6"/>
        <v>8.5861036186942012</v>
      </c>
      <c r="H144">
        <f t="shared" si="7"/>
        <v>3898.0910428871675</v>
      </c>
      <c r="AF144">
        <v>2015.6219178082192</v>
      </c>
      <c r="AG144">
        <v>31</v>
      </c>
      <c r="AH144" s="1">
        <v>14730.539999999997</v>
      </c>
      <c r="AI144">
        <v>113067</v>
      </c>
      <c r="AJ144">
        <f t="shared" si="4"/>
        <v>8.4052590000162617</v>
      </c>
      <c r="AK144">
        <f t="shared" si="5"/>
        <v>3815.987586007383</v>
      </c>
      <c r="AM144" t="s">
        <v>47</v>
      </c>
    </row>
    <row r="145" spans="1:47" x14ac:dyDescent="0.35">
      <c r="B145" t="s">
        <v>11</v>
      </c>
      <c r="C145">
        <v>2009.9561643835616</v>
      </c>
      <c r="D145">
        <v>31</v>
      </c>
      <c r="E145" s="1">
        <v>16072.19</v>
      </c>
      <c r="F145">
        <v>116414</v>
      </c>
      <c r="G145">
        <f t="shared" si="6"/>
        <v>8.9071373191451872</v>
      </c>
      <c r="H145">
        <f t="shared" si="7"/>
        <v>4043.840342891915</v>
      </c>
      <c r="AF145">
        <v>2015.7068493150684</v>
      </c>
      <c r="AG145">
        <v>30</v>
      </c>
      <c r="AH145" s="1">
        <v>14393.710000000001</v>
      </c>
      <c r="AI145">
        <v>113067</v>
      </c>
      <c r="AJ145">
        <f t="shared" si="4"/>
        <v>8.4868322911783878</v>
      </c>
      <c r="AK145">
        <f t="shared" si="5"/>
        <v>3853.0218601949882</v>
      </c>
      <c r="AM145" s="11" t="s">
        <v>18</v>
      </c>
      <c r="AN145" s="11"/>
    </row>
    <row r="146" spans="1:47" x14ac:dyDescent="0.35">
      <c r="A146">
        <v>2010</v>
      </c>
      <c r="B146" t="s">
        <v>0</v>
      </c>
      <c r="C146">
        <v>2010.041095890411</v>
      </c>
      <c r="D146">
        <v>31</v>
      </c>
      <c r="E146" s="1">
        <v>13516.32</v>
      </c>
      <c r="F146">
        <v>116519</v>
      </c>
      <c r="G146">
        <f t="shared" si="6"/>
        <v>7.4839351965026335</v>
      </c>
      <c r="H146">
        <f t="shared" si="7"/>
        <v>3397.7065792121957</v>
      </c>
      <c r="AF146">
        <v>2015.7890410958903</v>
      </c>
      <c r="AG146">
        <v>31</v>
      </c>
      <c r="AH146" s="1">
        <v>14180.079999999998</v>
      </c>
      <c r="AI146">
        <v>113067</v>
      </c>
      <c r="AJ146">
        <f t="shared" si="4"/>
        <v>8.0911660428572603</v>
      </c>
      <c r="AK146">
        <f t="shared" si="5"/>
        <v>3673.3893834571963</v>
      </c>
      <c r="AM146" s="8" t="s">
        <v>19</v>
      </c>
      <c r="AN146" s="8">
        <v>0.60153268236173363</v>
      </c>
    </row>
    <row r="147" spans="1:47" x14ac:dyDescent="0.35">
      <c r="B147" t="s">
        <v>1</v>
      </c>
      <c r="C147">
        <v>2010.1260273972603</v>
      </c>
      <c r="D147">
        <v>28</v>
      </c>
      <c r="E147" s="1">
        <v>11349.49</v>
      </c>
      <c r="F147">
        <v>116519</v>
      </c>
      <c r="G147">
        <f t="shared" si="6"/>
        <v>6.9574735205662348</v>
      </c>
      <c r="H147">
        <f t="shared" si="7"/>
        <v>3158.6929783370706</v>
      </c>
      <c r="AF147">
        <v>2015.8739726027397</v>
      </c>
      <c r="AG147">
        <v>30</v>
      </c>
      <c r="AH147" s="1">
        <v>14071.08</v>
      </c>
      <c r="AI147">
        <v>113067</v>
      </c>
      <c r="AJ147">
        <f t="shared" si="4"/>
        <v>8.2966028991659808</v>
      </c>
      <c r="AK147">
        <f t="shared" si="5"/>
        <v>3766.6577162213553</v>
      </c>
      <c r="AM147" s="8" t="s">
        <v>20</v>
      </c>
      <c r="AN147" s="8">
        <v>0.36184156794930228</v>
      </c>
    </row>
    <row r="148" spans="1:47" x14ac:dyDescent="0.35">
      <c r="B148" t="s">
        <v>2</v>
      </c>
      <c r="C148">
        <v>2010.2027397260274</v>
      </c>
      <c r="D148">
        <v>31</v>
      </c>
      <c r="E148" s="1">
        <v>16411.46</v>
      </c>
      <c r="F148">
        <v>116519</v>
      </c>
      <c r="G148">
        <f t="shared" si="6"/>
        <v>9.0869632503518041</v>
      </c>
      <c r="H148">
        <f t="shared" si="7"/>
        <v>4125.4813156597193</v>
      </c>
      <c r="AF148">
        <v>2015.9561643835616</v>
      </c>
      <c r="AG148">
        <v>31</v>
      </c>
      <c r="AH148" s="1">
        <v>15603.630000000001</v>
      </c>
      <c r="AI148">
        <v>113067</v>
      </c>
      <c r="AJ148">
        <f t="shared" si="4"/>
        <v>8.9034449171872705</v>
      </c>
      <c r="AK148">
        <f t="shared" si="5"/>
        <v>4042.163992403021</v>
      </c>
      <c r="AM148" s="8" t="s">
        <v>21</v>
      </c>
      <c r="AN148" s="8">
        <v>0.35758717840229765</v>
      </c>
    </row>
    <row r="149" spans="1:47" x14ac:dyDescent="0.35">
      <c r="B149" t="s">
        <v>3</v>
      </c>
      <c r="C149">
        <v>2010.2876712328766</v>
      </c>
      <c r="D149">
        <v>30</v>
      </c>
      <c r="E149" s="1">
        <v>17177.14</v>
      </c>
      <c r="F149">
        <v>116519</v>
      </c>
      <c r="G149">
        <f t="shared" si="6"/>
        <v>9.8279479455425012</v>
      </c>
      <c r="H149">
        <f t="shared" si="7"/>
        <v>4461.8883672762959</v>
      </c>
      <c r="AF149">
        <v>2016.041095890411</v>
      </c>
      <c r="AG149">
        <v>31</v>
      </c>
      <c r="AH149" s="1">
        <v>12316.099999999997</v>
      </c>
      <c r="AI149">
        <v>111973</v>
      </c>
      <c r="AJ149">
        <f t="shared" si="4"/>
        <v>7.0962383500861215</v>
      </c>
      <c r="AK149">
        <f t="shared" si="5"/>
        <v>3221.6922109390994</v>
      </c>
      <c r="AM149" s="8" t="s">
        <v>22</v>
      </c>
      <c r="AN149" s="8">
        <v>2.990324149260811</v>
      </c>
    </row>
    <row r="150" spans="1:47" ht="15" thickBot="1" x14ac:dyDescent="0.4">
      <c r="B150" t="s">
        <v>4</v>
      </c>
      <c r="C150">
        <v>2010.3698630136987</v>
      </c>
      <c r="D150">
        <v>31</v>
      </c>
      <c r="E150" s="1">
        <v>15441.8</v>
      </c>
      <c r="F150">
        <v>116519</v>
      </c>
      <c r="G150">
        <f t="shared" si="6"/>
        <v>8.550066180539849</v>
      </c>
      <c r="H150">
        <f t="shared" si="7"/>
        <v>3881.7300459650914</v>
      </c>
      <c r="AF150">
        <v>2016.1260273972603</v>
      </c>
      <c r="AG150">
        <v>29</v>
      </c>
      <c r="AH150" s="1">
        <v>9857.260000000002</v>
      </c>
      <c r="AI150">
        <v>111973</v>
      </c>
      <c r="AJ150">
        <f t="shared" si="4"/>
        <v>6.0712049733664255</v>
      </c>
      <c r="AK150">
        <f t="shared" si="5"/>
        <v>2756.3270579083573</v>
      </c>
      <c r="AM150" s="9" t="s">
        <v>23</v>
      </c>
      <c r="AN150" s="9">
        <v>152</v>
      </c>
    </row>
    <row r="151" spans="1:47" x14ac:dyDescent="0.35">
      <c r="B151" t="s">
        <v>5</v>
      </c>
      <c r="C151">
        <v>2010.4547945205479</v>
      </c>
      <c r="D151">
        <v>30</v>
      </c>
      <c r="E151" s="1">
        <v>17919.72</v>
      </c>
      <c r="F151">
        <v>116519</v>
      </c>
      <c r="G151">
        <f t="shared" si="6"/>
        <v>10.252817137119267</v>
      </c>
      <c r="H151">
        <f t="shared" si="7"/>
        <v>4654.7789802521474</v>
      </c>
      <c r="AF151">
        <v>2016.2027397260274</v>
      </c>
      <c r="AG151">
        <v>31</v>
      </c>
      <c r="AH151" s="1">
        <v>13023.92</v>
      </c>
      <c r="AI151">
        <v>111973</v>
      </c>
      <c r="AJ151">
        <f t="shared" si="4"/>
        <v>7.5040670806873662</v>
      </c>
      <c r="AK151">
        <f t="shared" si="5"/>
        <v>3406.8464546320643</v>
      </c>
    </row>
    <row r="152" spans="1:47" ht="15" thickBot="1" x14ac:dyDescent="0.4">
      <c r="B152" t="s">
        <v>6</v>
      </c>
      <c r="C152">
        <v>2010.5369863013698</v>
      </c>
      <c r="D152">
        <v>31</v>
      </c>
      <c r="E152" s="1">
        <v>16921.66</v>
      </c>
      <c r="F152">
        <v>116519</v>
      </c>
      <c r="G152">
        <f t="shared" si="6"/>
        <v>9.369459058179352</v>
      </c>
      <c r="H152">
        <f t="shared" si="7"/>
        <v>4253.7344124134261</v>
      </c>
      <c r="AF152">
        <v>2016.2876712328766</v>
      </c>
      <c r="AG152">
        <v>30</v>
      </c>
      <c r="AH152" s="1">
        <v>14336.49</v>
      </c>
      <c r="AI152">
        <v>111973</v>
      </c>
      <c r="AJ152">
        <f t="shared" si="4"/>
        <v>8.5356827092245453</v>
      </c>
      <c r="AK152">
        <f t="shared" si="5"/>
        <v>3875.1999499879435</v>
      </c>
      <c r="AM152" t="s">
        <v>24</v>
      </c>
    </row>
    <row r="153" spans="1:47" x14ac:dyDescent="0.35">
      <c r="B153" t="s">
        <v>7</v>
      </c>
      <c r="C153">
        <v>2010.6219178082192</v>
      </c>
      <c r="D153">
        <v>31</v>
      </c>
      <c r="E153" s="1">
        <v>17066.7</v>
      </c>
      <c r="F153">
        <v>116519</v>
      </c>
      <c r="G153">
        <f t="shared" si="6"/>
        <v>9.4497671569000659</v>
      </c>
      <c r="H153">
        <f t="shared" si="7"/>
        <v>4290.1942892326297</v>
      </c>
      <c r="AF153">
        <v>2016.3698630136987</v>
      </c>
      <c r="AG153">
        <v>31</v>
      </c>
      <c r="AH153" s="1">
        <v>14768.300000000003</v>
      </c>
      <c r="AI153">
        <v>111973</v>
      </c>
      <c r="AJ153">
        <f t="shared" si="4"/>
        <v>8.5091365631634144</v>
      </c>
      <c r="AK153">
        <f t="shared" si="5"/>
        <v>3863.14799967619</v>
      </c>
      <c r="AM153" s="10"/>
      <c r="AN153" s="10" t="s">
        <v>29</v>
      </c>
      <c r="AO153" s="10" t="s">
        <v>30</v>
      </c>
      <c r="AP153" s="10" t="s">
        <v>31</v>
      </c>
      <c r="AQ153" s="10" t="s">
        <v>32</v>
      </c>
      <c r="AR153" s="10" t="s">
        <v>33</v>
      </c>
    </row>
    <row r="154" spans="1:47" x14ac:dyDescent="0.35">
      <c r="B154" t="s">
        <v>8</v>
      </c>
      <c r="C154">
        <v>2010.7068493150684</v>
      </c>
      <c r="D154">
        <v>30</v>
      </c>
      <c r="E154" s="1">
        <v>15162.85</v>
      </c>
      <c r="F154">
        <v>116519</v>
      </c>
      <c r="G154">
        <f t="shared" si="6"/>
        <v>8.6754663760130679</v>
      </c>
      <c r="H154">
        <f t="shared" si="7"/>
        <v>3938.6617347099327</v>
      </c>
      <c r="AF154">
        <v>2016.4547945205479</v>
      </c>
      <c r="AG154">
        <v>30</v>
      </c>
      <c r="AH154" s="1">
        <v>16979.169999999998</v>
      </c>
      <c r="AI154">
        <v>111973</v>
      </c>
      <c r="AJ154">
        <f t="shared" si="4"/>
        <v>10.109085821284298</v>
      </c>
      <c r="AK154">
        <f t="shared" si="5"/>
        <v>4589.5249628630709</v>
      </c>
      <c r="AM154" s="8" t="s">
        <v>25</v>
      </c>
      <c r="AN154" s="8">
        <v>1</v>
      </c>
      <c r="AO154" s="8">
        <v>760.53243412288293</v>
      </c>
      <c r="AP154" s="8">
        <v>760.53243412288293</v>
      </c>
      <c r="AQ154" s="8">
        <v>85.051348484075859</v>
      </c>
      <c r="AR154" s="8">
        <v>2.5040741066628813E-16</v>
      </c>
    </row>
    <row r="155" spans="1:47" x14ac:dyDescent="0.35">
      <c r="B155" t="s">
        <v>9</v>
      </c>
      <c r="C155">
        <v>2010.7890410958903</v>
      </c>
      <c r="D155">
        <v>31</v>
      </c>
      <c r="E155" s="1">
        <v>14808.57</v>
      </c>
      <c r="F155">
        <v>116519</v>
      </c>
      <c r="G155">
        <f t="shared" si="6"/>
        <v>8.1994491276377737</v>
      </c>
      <c r="H155">
        <f t="shared" si="7"/>
        <v>3722.5499039475494</v>
      </c>
      <c r="AF155">
        <v>2016.5369863013698</v>
      </c>
      <c r="AG155">
        <v>31</v>
      </c>
      <c r="AH155" s="1">
        <v>15750.62</v>
      </c>
      <c r="AI155">
        <v>111973</v>
      </c>
      <c r="AJ155">
        <f t="shared" si="4"/>
        <v>9.0751255414971865</v>
      </c>
      <c r="AK155">
        <f t="shared" si="5"/>
        <v>4120.1069958397229</v>
      </c>
      <c r="AM155" s="8" t="s">
        <v>26</v>
      </c>
      <c r="AN155" s="8">
        <v>150</v>
      </c>
      <c r="AO155" s="8">
        <v>1341.305777647859</v>
      </c>
      <c r="AP155" s="8">
        <v>8.942038517652394</v>
      </c>
      <c r="AQ155" s="8"/>
      <c r="AR155" s="8"/>
    </row>
    <row r="156" spans="1:47" ht="15" thickBot="1" x14ac:dyDescent="0.4">
      <c r="B156" t="s">
        <v>10</v>
      </c>
      <c r="C156">
        <v>2010.8739726027397</v>
      </c>
      <c r="D156">
        <v>30</v>
      </c>
      <c r="E156" s="1">
        <v>16101.71</v>
      </c>
      <c r="F156">
        <v>116519</v>
      </c>
      <c r="G156">
        <f t="shared" si="6"/>
        <v>9.2126377100158194</v>
      </c>
      <c r="H156">
        <f t="shared" si="7"/>
        <v>4182.5375203471822</v>
      </c>
      <c r="AF156">
        <v>2016.6219178082192</v>
      </c>
      <c r="AG156">
        <v>31</v>
      </c>
      <c r="AH156" s="1">
        <v>14730.539999999997</v>
      </c>
      <c r="AI156">
        <v>111973</v>
      </c>
      <c r="AJ156">
        <f t="shared" si="4"/>
        <v>8.4873801662439927</v>
      </c>
      <c r="AK156">
        <f t="shared" si="5"/>
        <v>3853.2705954747726</v>
      </c>
      <c r="AM156" s="9" t="s">
        <v>27</v>
      </c>
      <c r="AN156" s="9">
        <v>151</v>
      </c>
      <c r="AO156" s="9">
        <v>2101.838211770742</v>
      </c>
      <c r="AP156" s="9"/>
      <c r="AQ156" s="9"/>
      <c r="AR156" s="9"/>
    </row>
    <row r="157" spans="1:47" ht="15" thickBot="1" x14ac:dyDescent="0.4">
      <c r="B157" t="s">
        <v>11</v>
      </c>
      <c r="C157">
        <v>2010.9561643835616</v>
      </c>
      <c r="D157">
        <v>31</v>
      </c>
      <c r="E157" s="1">
        <v>14455.25</v>
      </c>
      <c r="F157">
        <v>116519</v>
      </c>
      <c r="G157">
        <f t="shared" si="6"/>
        <v>8.0038171816918133</v>
      </c>
      <c r="H157">
        <f t="shared" si="7"/>
        <v>3633.7330004880832</v>
      </c>
      <c r="AF157">
        <v>2016.7068493150684</v>
      </c>
      <c r="AG157">
        <v>30</v>
      </c>
      <c r="AH157" s="1">
        <v>14393.710000000001</v>
      </c>
      <c r="AI157">
        <v>111973</v>
      </c>
      <c r="AJ157">
        <f t="shared" ref="AJ157:AJ220" si="8">+(AH157*2000)/(AI157*AG157)</f>
        <v>8.5697504457919926</v>
      </c>
      <c r="AK157">
        <f t="shared" ref="AK157:AK220" si="9">+AJ157*454</f>
        <v>3890.6667023895648</v>
      </c>
    </row>
    <row r="158" spans="1:47" x14ac:dyDescent="0.35">
      <c r="A158">
        <v>2011</v>
      </c>
      <c r="B158" t="s">
        <v>0</v>
      </c>
      <c r="C158">
        <v>2011.041095890411</v>
      </c>
      <c r="D158">
        <v>31</v>
      </c>
      <c r="E158" s="1">
        <v>13116.35</v>
      </c>
      <c r="F158">
        <v>111363</v>
      </c>
      <c r="G158">
        <f t="shared" si="6"/>
        <v>7.598718865621958</v>
      </c>
      <c r="H158">
        <f t="shared" si="7"/>
        <v>3449.818364992369</v>
      </c>
      <c r="AF158">
        <v>2016.7890410958903</v>
      </c>
      <c r="AG158">
        <v>31</v>
      </c>
      <c r="AH158" s="1">
        <v>14180.079999999998</v>
      </c>
      <c r="AI158">
        <v>111973</v>
      </c>
      <c r="AJ158">
        <f t="shared" si="8"/>
        <v>8.1702184541607519</v>
      </c>
      <c r="AK158">
        <f t="shared" si="9"/>
        <v>3709.2791781889814</v>
      </c>
      <c r="AM158" s="10"/>
      <c r="AN158" s="10" t="s">
        <v>34</v>
      </c>
      <c r="AO158" s="10" t="s">
        <v>22</v>
      </c>
      <c r="AP158" s="10" t="s">
        <v>35</v>
      </c>
      <c r="AQ158" s="10" t="s">
        <v>36</v>
      </c>
      <c r="AR158" s="10" t="s">
        <v>37</v>
      </c>
      <c r="AS158" s="10" t="s">
        <v>38</v>
      </c>
      <c r="AT158" s="10" t="s">
        <v>39</v>
      </c>
      <c r="AU158" s="10" t="s">
        <v>40</v>
      </c>
    </row>
    <row r="159" spans="1:47" x14ac:dyDescent="0.35">
      <c r="B159" t="s">
        <v>1</v>
      </c>
      <c r="C159">
        <v>2011.1260273972603</v>
      </c>
      <c r="D159">
        <v>28</v>
      </c>
      <c r="E159" s="1">
        <v>11929.93</v>
      </c>
      <c r="F159">
        <v>111363</v>
      </c>
      <c r="G159">
        <f t="shared" si="6"/>
        <v>7.6518938708804285</v>
      </c>
      <c r="H159">
        <f t="shared" si="7"/>
        <v>3473.9598173797144</v>
      </c>
      <c r="AF159">
        <v>2016.8739726027397</v>
      </c>
      <c r="AG159">
        <v>30</v>
      </c>
      <c r="AH159" s="1">
        <v>14071.08</v>
      </c>
      <c r="AI159">
        <v>111973</v>
      </c>
      <c r="AJ159">
        <f t="shared" si="8"/>
        <v>8.3776624722031201</v>
      </c>
      <c r="AK159">
        <f t="shared" si="9"/>
        <v>3803.4587623802167</v>
      </c>
      <c r="AM159" s="8" t="s">
        <v>28</v>
      </c>
      <c r="AN159" s="8">
        <v>2027.8297425064807</v>
      </c>
      <c r="AO159" s="8">
        <v>1.7733654282010125</v>
      </c>
      <c r="AP159" s="8">
        <v>1143.4923170706045</v>
      </c>
      <c r="AQ159" s="8">
        <v>1.9112418278674562E-297</v>
      </c>
      <c r="AR159" s="8">
        <v>2024.3257403032705</v>
      </c>
      <c r="AS159" s="8">
        <v>2031.3337447096908</v>
      </c>
      <c r="AT159" s="8">
        <v>2024.3257403032705</v>
      </c>
      <c r="AU159" s="8">
        <v>2031.3337447096908</v>
      </c>
    </row>
    <row r="160" spans="1:47" ht="15" thickBot="1" x14ac:dyDescent="0.4">
      <c r="B160" t="s">
        <v>2</v>
      </c>
      <c r="C160">
        <v>2011.2027397260274</v>
      </c>
      <c r="D160">
        <v>31</v>
      </c>
      <c r="E160" s="1">
        <v>14852.6</v>
      </c>
      <c r="F160">
        <v>111363</v>
      </c>
      <c r="G160">
        <f t="shared" si="6"/>
        <v>8.604583731261874</v>
      </c>
      <c r="H160">
        <f t="shared" si="7"/>
        <v>3906.4810139928909</v>
      </c>
      <c r="AF160">
        <v>2016.9561643835616</v>
      </c>
      <c r="AG160">
        <v>31</v>
      </c>
      <c r="AH160" s="1">
        <v>15603.630000000001</v>
      </c>
      <c r="AI160">
        <v>111973</v>
      </c>
      <c r="AJ160">
        <f t="shared" si="8"/>
        <v>8.9904334656713054</v>
      </c>
      <c r="AK160">
        <f t="shared" si="9"/>
        <v>4081.6567934147724</v>
      </c>
      <c r="AM160" s="9" t="s">
        <v>41</v>
      </c>
      <c r="AN160" s="9">
        <v>-4.021236536546533E-3</v>
      </c>
      <c r="AO160" s="9">
        <v>4.3603265769618803E-4</v>
      </c>
      <c r="AP160" s="9">
        <v>-9.2223287993909544</v>
      </c>
      <c r="AQ160" s="9">
        <v>2.5040741066629532E-16</v>
      </c>
      <c r="AR160" s="9">
        <v>-4.8827957893334516E-3</v>
      </c>
      <c r="AS160" s="9">
        <v>-3.159677283759614E-3</v>
      </c>
      <c r="AT160" s="9">
        <v>-4.8827957893334516E-3</v>
      </c>
      <c r="AU160" s="9">
        <v>-3.159677283759614E-3</v>
      </c>
    </row>
    <row r="161" spans="1:37" x14ac:dyDescent="0.35">
      <c r="B161" t="s">
        <v>3</v>
      </c>
      <c r="C161">
        <v>2011.2876712328766</v>
      </c>
      <c r="D161">
        <v>30</v>
      </c>
      <c r="E161" s="1">
        <v>14753.09</v>
      </c>
      <c r="F161">
        <v>111363</v>
      </c>
      <c r="G161">
        <f t="shared" si="6"/>
        <v>8.8318322363202615</v>
      </c>
      <c r="H161">
        <f t="shared" si="7"/>
        <v>4009.6518352893986</v>
      </c>
      <c r="AF161">
        <v>2017.041095890411</v>
      </c>
      <c r="AG161">
        <v>31</v>
      </c>
      <c r="AH161" s="1">
        <v>14358</v>
      </c>
      <c r="AI161">
        <v>120598.5</v>
      </c>
      <c r="AJ161">
        <f t="shared" si="8"/>
        <v>7.6810456236616647</v>
      </c>
      <c r="AK161">
        <f t="shared" si="9"/>
        <v>3487.1947131423958</v>
      </c>
    </row>
    <row r="162" spans="1:37" x14ac:dyDescent="0.35">
      <c r="B162" t="s">
        <v>4</v>
      </c>
      <c r="C162">
        <v>2011.3698630136987</v>
      </c>
      <c r="D162">
        <v>31</v>
      </c>
      <c r="E162" s="1">
        <v>16710.3</v>
      </c>
      <c r="F162">
        <v>111363</v>
      </c>
      <c r="G162">
        <f t="shared" ref="G162:G225" si="10">+(E162*2000)/(F162*D162)</f>
        <v>9.6808084459626809</v>
      </c>
      <c r="H162">
        <f t="shared" ref="H162:H225" si="11">+G162*454</f>
        <v>4395.0870344670575</v>
      </c>
      <c r="AF162">
        <v>2017.1260273972603</v>
      </c>
      <c r="AG162">
        <v>28</v>
      </c>
      <c r="AH162" s="1">
        <v>11271.33</v>
      </c>
      <c r="AI162">
        <v>120598.5</v>
      </c>
      <c r="AJ162">
        <f t="shared" si="8"/>
        <v>6.6758293013594701</v>
      </c>
      <c r="AK162">
        <f t="shared" si="9"/>
        <v>3030.8265028171995</v>
      </c>
    </row>
    <row r="163" spans="1:37" x14ac:dyDescent="0.35">
      <c r="B163" t="s">
        <v>5</v>
      </c>
      <c r="C163">
        <v>2011.4547945205479</v>
      </c>
      <c r="D163">
        <v>30</v>
      </c>
      <c r="E163" s="1">
        <v>17277.96</v>
      </c>
      <c r="F163">
        <v>111363</v>
      </c>
      <c r="G163">
        <f t="shared" si="10"/>
        <v>10.34332767615815</v>
      </c>
      <c r="H163">
        <f t="shared" si="11"/>
        <v>4695.8707649757998</v>
      </c>
      <c r="AF163">
        <v>2017.2027397260274</v>
      </c>
      <c r="AG163">
        <v>31</v>
      </c>
      <c r="AH163" s="1">
        <v>12599.24</v>
      </c>
      <c r="AI163">
        <v>120598.5</v>
      </c>
      <c r="AJ163">
        <f t="shared" si="8"/>
        <v>6.7401683565582253</v>
      </c>
      <c r="AK163">
        <f t="shared" si="9"/>
        <v>3060.0364338774343</v>
      </c>
    </row>
    <row r="164" spans="1:37" x14ac:dyDescent="0.35">
      <c r="B164" t="s">
        <v>6</v>
      </c>
      <c r="C164">
        <v>2011.5369863013698</v>
      </c>
      <c r="D164">
        <v>31</v>
      </c>
      <c r="E164" s="1">
        <v>15126.34</v>
      </c>
      <c r="F164">
        <v>111363</v>
      </c>
      <c r="G164">
        <f t="shared" si="10"/>
        <v>8.7631700225910443</v>
      </c>
      <c r="H164">
        <f t="shared" si="11"/>
        <v>3978.4791902563343</v>
      </c>
      <c r="AF164">
        <v>2017.2876712328766</v>
      </c>
      <c r="AG164">
        <v>30</v>
      </c>
      <c r="AH164" s="1">
        <v>14456.56</v>
      </c>
      <c r="AI164">
        <v>120598.5</v>
      </c>
      <c r="AJ164">
        <f t="shared" si="8"/>
        <v>7.9915642952994164</v>
      </c>
      <c r="AK164">
        <f t="shared" si="9"/>
        <v>3628.170190065935</v>
      </c>
    </row>
    <row r="165" spans="1:37" x14ac:dyDescent="0.35">
      <c r="B165" t="s">
        <v>7</v>
      </c>
      <c r="C165">
        <v>2011.6219178082192</v>
      </c>
      <c r="D165">
        <v>31</v>
      </c>
      <c r="E165" s="1">
        <v>16494.98</v>
      </c>
      <c r="F165">
        <v>111363</v>
      </c>
      <c r="G165">
        <f t="shared" si="10"/>
        <v>9.5560667193279283</v>
      </c>
      <c r="H165">
        <f t="shared" si="11"/>
        <v>4338.4542905748795</v>
      </c>
      <c r="AF165">
        <v>2017.3698630136987</v>
      </c>
      <c r="AG165">
        <v>31</v>
      </c>
      <c r="AH165" s="1">
        <v>15857.48</v>
      </c>
      <c r="AI165">
        <v>120598.5</v>
      </c>
      <c r="AJ165">
        <f t="shared" si="8"/>
        <v>8.4832168377421908</v>
      </c>
      <c r="AK165">
        <f t="shared" si="9"/>
        <v>3851.3804443349545</v>
      </c>
    </row>
    <row r="166" spans="1:37" x14ac:dyDescent="0.35">
      <c r="B166" t="s">
        <v>8</v>
      </c>
      <c r="C166">
        <v>2011.7068493150684</v>
      </c>
      <c r="D166">
        <v>30</v>
      </c>
      <c r="E166" s="1">
        <v>15722.09</v>
      </c>
      <c r="F166">
        <v>111363</v>
      </c>
      <c r="G166">
        <f t="shared" si="10"/>
        <v>9.4119171837444515</v>
      </c>
      <c r="H166">
        <f t="shared" si="11"/>
        <v>4273.0104014199806</v>
      </c>
      <c r="AF166">
        <v>2017.4547945205479</v>
      </c>
      <c r="AG166">
        <v>30</v>
      </c>
      <c r="AH166" s="1">
        <v>17906.07</v>
      </c>
      <c r="AI166">
        <v>120598.5</v>
      </c>
      <c r="AJ166">
        <f t="shared" si="8"/>
        <v>9.8984481564861913</v>
      </c>
      <c r="AK166">
        <f t="shared" si="9"/>
        <v>4493.8954630447306</v>
      </c>
    </row>
    <row r="167" spans="1:37" x14ac:dyDescent="0.35">
      <c r="B167" t="s">
        <v>9</v>
      </c>
      <c r="C167">
        <v>2011.7890410958903</v>
      </c>
      <c r="D167">
        <v>31</v>
      </c>
      <c r="E167" s="1">
        <v>14342.19</v>
      </c>
      <c r="F167">
        <v>111363</v>
      </c>
      <c r="G167">
        <f t="shared" si="10"/>
        <v>8.3088869790250026</v>
      </c>
      <c r="H167">
        <f t="shared" si="11"/>
        <v>3772.234688477351</v>
      </c>
      <c r="AF167">
        <v>2017.5369863013698</v>
      </c>
      <c r="AG167">
        <v>31</v>
      </c>
      <c r="AH167" s="1">
        <v>15696.91</v>
      </c>
      <c r="AI167">
        <v>120598.5</v>
      </c>
      <c r="AJ167">
        <f t="shared" si="8"/>
        <v>8.3973173046741199</v>
      </c>
      <c r="AK167">
        <f t="shared" si="9"/>
        <v>3812.3820563220506</v>
      </c>
    </row>
    <row r="168" spans="1:37" x14ac:dyDescent="0.35">
      <c r="B168" t="s">
        <v>10</v>
      </c>
      <c r="C168">
        <v>2011.8739726027397</v>
      </c>
      <c r="D168">
        <v>30</v>
      </c>
      <c r="E168" s="1">
        <v>14589.88</v>
      </c>
      <c r="F168">
        <v>111363</v>
      </c>
      <c r="G168">
        <f t="shared" si="10"/>
        <v>8.7341277324305793</v>
      </c>
      <c r="H168">
        <f t="shared" si="11"/>
        <v>3965.293990523483</v>
      </c>
      <c r="AF168">
        <v>2017.6219178082192</v>
      </c>
      <c r="AG168">
        <v>31</v>
      </c>
      <c r="AH168" s="1">
        <v>15778.52</v>
      </c>
      <c r="AI168">
        <v>120598.5</v>
      </c>
      <c r="AJ168">
        <f t="shared" si="8"/>
        <v>8.4409759015084305</v>
      </c>
      <c r="AK168">
        <f t="shared" si="9"/>
        <v>3832.2030592848273</v>
      </c>
    </row>
    <row r="169" spans="1:37" x14ac:dyDescent="0.35">
      <c r="B169" t="s">
        <v>11</v>
      </c>
      <c r="C169">
        <v>2011.9561643835616</v>
      </c>
      <c r="D169">
        <v>31</v>
      </c>
      <c r="E169" s="1">
        <v>14406.05</v>
      </c>
      <c r="F169">
        <v>111363</v>
      </c>
      <c r="G169">
        <f t="shared" si="10"/>
        <v>8.3458831087988052</v>
      </c>
      <c r="H169">
        <f t="shared" si="11"/>
        <v>3789.0309313946577</v>
      </c>
      <c r="AF169">
        <v>2017.7068493150684</v>
      </c>
      <c r="AG169">
        <v>30</v>
      </c>
      <c r="AH169" s="1">
        <v>14516.97</v>
      </c>
      <c r="AI169">
        <v>120598.5</v>
      </c>
      <c r="AJ169">
        <f t="shared" si="8"/>
        <v>8.0249588510636531</v>
      </c>
      <c r="AK169">
        <f t="shared" si="9"/>
        <v>3643.3313183828986</v>
      </c>
    </row>
    <row r="170" spans="1:37" x14ac:dyDescent="0.35">
      <c r="A170">
        <v>2012</v>
      </c>
      <c r="B170" t="s">
        <v>0</v>
      </c>
      <c r="C170">
        <v>2012.041095890411</v>
      </c>
      <c r="D170">
        <v>31</v>
      </c>
      <c r="E170" s="1">
        <v>13918.45</v>
      </c>
      <c r="F170">
        <v>111450</v>
      </c>
      <c r="G170">
        <f t="shared" si="10"/>
        <v>8.0571064704264899</v>
      </c>
      <c r="H170">
        <f t="shared" si="11"/>
        <v>3657.9263375736264</v>
      </c>
      <c r="AF170">
        <v>2017.7890410958903</v>
      </c>
      <c r="AG170">
        <v>31</v>
      </c>
      <c r="AH170" s="1">
        <v>15169.05</v>
      </c>
      <c r="AI170">
        <v>120598.5</v>
      </c>
      <c r="AJ170">
        <f t="shared" si="8"/>
        <v>8.1149300123697579</v>
      </c>
      <c r="AK170">
        <f t="shared" si="9"/>
        <v>3684.1782256158699</v>
      </c>
    </row>
    <row r="171" spans="1:37" x14ac:dyDescent="0.35">
      <c r="B171" t="s">
        <v>1</v>
      </c>
      <c r="C171">
        <v>2012.1260273972603</v>
      </c>
      <c r="D171">
        <v>29</v>
      </c>
      <c r="E171" s="1">
        <v>10945.87</v>
      </c>
      <c r="F171">
        <v>111450</v>
      </c>
      <c r="G171">
        <f t="shared" si="10"/>
        <v>6.7733296205194842</v>
      </c>
      <c r="H171">
        <f t="shared" si="11"/>
        <v>3075.0916477158457</v>
      </c>
      <c r="AF171">
        <v>2017.8739726027397</v>
      </c>
      <c r="AG171">
        <v>30</v>
      </c>
      <c r="AH171" s="1">
        <v>14932.24</v>
      </c>
      <c r="AI171">
        <v>120598.5</v>
      </c>
      <c r="AJ171">
        <f t="shared" si="8"/>
        <v>8.2545194730172149</v>
      </c>
      <c r="AK171">
        <f t="shared" si="9"/>
        <v>3747.5518407498157</v>
      </c>
    </row>
    <row r="172" spans="1:37" x14ac:dyDescent="0.35">
      <c r="B172" t="s">
        <v>2</v>
      </c>
      <c r="C172">
        <v>2012.2027397260274</v>
      </c>
      <c r="D172">
        <v>31</v>
      </c>
      <c r="E172" s="1">
        <v>13209.63</v>
      </c>
      <c r="F172">
        <v>111450</v>
      </c>
      <c r="G172">
        <f t="shared" si="10"/>
        <v>7.6467850475404857</v>
      </c>
      <c r="H172">
        <f t="shared" si="11"/>
        <v>3471.6404115833807</v>
      </c>
      <c r="AF172">
        <v>2017.9561643835616</v>
      </c>
      <c r="AG172">
        <v>31</v>
      </c>
      <c r="AH172" s="1">
        <v>13032.49</v>
      </c>
      <c r="AI172">
        <v>120598.5</v>
      </c>
      <c r="AJ172">
        <f t="shared" si="8"/>
        <v>6.9719424905916147</v>
      </c>
      <c r="AK172">
        <f t="shared" si="9"/>
        <v>3165.2618907285932</v>
      </c>
    </row>
    <row r="173" spans="1:37" x14ac:dyDescent="0.35">
      <c r="B173" t="s">
        <v>3</v>
      </c>
      <c r="C173">
        <v>2012.2876712328766</v>
      </c>
      <c r="D173">
        <v>30</v>
      </c>
      <c r="E173" s="1">
        <v>14445.75</v>
      </c>
      <c r="F173">
        <v>111450</v>
      </c>
      <c r="G173">
        <f t="shared" si="10"/>
        <v>8.6410946612830859</v>
      </c>
      <c r="H173">
        <f t="shared" si="11"/>
        <v>3923.0569762225209</v>
      </c>
      <c r="AF173">
        <v>2018.041095890411</v>
      </c>
      <c r="AG173">
        <v>31</v>
      </c>
      <c r="AH173" s="1">
        <v>14075</v>
      </c>
      <c r="AI173">
        <v>120235</v>
      </c>
      <c r="AJ173">
        <f t="shared" si="8"/>
        <v>7.552414156685094</v>
      </c>
      <c r="AK173">
        <f t="shared" si="9"/>
        <v>3428.7960271350325</v>
      </c>
    </row>
    <row r="174" spans="1:37" x14ac:dyDescent="0.35">
      <c r="B174" t="s">
        <v>4</v>
      </c>
      <c r="C174">
        <v>2012.3698630136987</v>
      </c>
      <c r="D174">
        <v>31</v>
      </c>
      <c r="E174" s="1">
        <v>16035.06</v>
      </c>
      <c r="F174">
        <v>111450</v>
      </c>
      <c r="G174">
        <f t="shared" si="10"/>
        <v>9.2823687752355308</v>
      </c>
      <c r="H174">
        <f t="shared" si="11"/>
        <v>4214.1954239569313</v>
      </c>
      <c r="AF174">
        <v>2018.1260273972603</v>
      </c>
      <c r="AG174">
        <v>28</v>
      </c>
      <c r="AH174" s="1">
        <v>12704.42</v>
      </c>
      <c r="AI174">
        <v>120235</v>
      </c>
      <c r="AJ174">
        <f t="shared" si="8"/>
        <v>7.5473744868679784</v>
      </c>
      <c r="AK174">
        <f t="shared" si="9"/>
        <v>3426.508017038062</v>
      </c>
    </row>
    <row r="175" spans="1:37" x14ac:dyDescent="0.35">
      <c r="B175" t="s">
        <v>5</v>
      </c>
      <c r="C175">
        <v>2012.4547945205479</v>
      </c>
      <c r="D175">
        <v>30</v>
      </c>
      <c r="E175" s="1">
        <v>15590.02</v>
      </c>
      <c r="F175">
        <v>111450</v>
      </c>
      <c r="G175">
        <f t="shared" si="10"/>
        <v>9.3255690145057581</v>
      </c>
      <c r="H175">
        <f t="shared" si="11"/>
        <v>4233.8083325856142</v>
      </c>
      <c r="AF175">
        <v>2018.2027397260274</v>
      </c>
      <c r="AG175">
        <v>31</v>
      </c>
      <c r="AH175" s="1">
        <v>13405.72</v>
      </c>
      <c r="AI175">
        <v>120235</v>
      </c>
      <c r="AJ175">
        <f t="shared" si="8"/>
        <v>7.1932894855102303</v>
      </c>
      <c r="AK175">
        <f t="shared" si="9"/>
        <v>3265.7534264216447</v>
      </c>
    </row>
    <row r="176" spans="1:37" x14ac:dyDescent="0.35">
      <c r="B176" t="s">
        <v>6</v>
      </c>
      <c r="C176">
        <v>2012.5369863013698</v>
      </c>
      <c r="D176">
        <v>31</v>
      </c>
      <c r="E176" s="1">
        <v>16578.740000000002</v>
      </c>
      <c r="F176">
        <v>111450</v>
      </c>
      <c r="G176">
        <f t="shared" si="10"/>
        <v>9.5970940245155507</v>
      </c>
      <c r="H176">
        <f t="shared" si="11"/>
        <v>4357.0806871300601</v>
      </c>
      <c r="AF176">
        <v>2018.2876712328766</v>
      </c>
      <c r="AG176">
        <v>30</v>
      </c>
      <c r="AH176" s="1">
        <v>15823.68</v>
      </c>
      <c r="AI176">
        <v>120235</v>
      </c>
      <c r="AJ176">
        <f t="shared" si="8"/>
        <v>8.7737514035014765</v>
      </c>
      <c r="AK176">
        <f t="shared" si="9"/>
        <v>3983.2831371896705</v>
      </c>
    </row>
    <row r="177" spans="1:37" x14ac:dyDescent="0.35">
      <c r="B177" t="s">
        <v>7</v>
      </c>
      <c r="C177">
        <v>2012.6219178082192</v>
      </c>
      <c r="D177">
        <v>31</v>
      </c>
      <c r="E177" s="1">
        <v>15472.67</v>
      </c>
      <c r="F177">
        <v>111450</v>
      </c>
      <c r="G177">
        <f t="shared" si="10"/>
        <v>8.9568126890403619</v>
      </c>
      <c r="H177">
        <f t="shared" si="11"/>
        <v>4066.3929608243243</v>
      </c>
      <c r="AF177">
        <v>2018.3698630136987</v>
      </c>
      <c r="AG177">
        <v>31</v>
      </c>
      <c r="AH177" s="1">
        <v>17320.64</v>
      </c>
      <c r="AI177">
        <v>120235</v>
      </c>
      <c r="AJ177">
        <f t="shared" si="8"/>
        <v>9.2939713491187277</v>
      </c>
      <c r="AK177">
        <f t="shared" si="9"/>
        <v>4219.4629924999026</v>
      </c>
    </row>
    <row r="178" spans="1:37" x14ac:dyDescent="0.35">
      <c r="B178" t="s">
        <v>8</v>
      </c>
      <c r="C178">
        <v>2012.7068493150684</v>
      </c>
      <c r="D178">
        <v>30</v>
      </c>
      <c r="E178" s="1">
        <v>13715.65</v>
      </c>
      <c r="F178">
        <v>111450</v>
      </c>
      <c r="G178">
        <f t="shared" si="10"/>
        <v>8.204366681621055</v>
      </c>
      <c r="H178">
        <f t="shared" si="11"/>
        <v>3724.782473455959</v>
      </c>
      <c r="AF178">
        <v>2018.4547945205479</v>
      </c>
      <c r="AG178">
        <v>30</v>
      </c>
      <c r="AH178" s="1">
        <v>17040.29</v>
      </c>
      <c r="AI178">
        <v>120235</v>
      </c>
      <c r="AJ178">
        <f t="shared" si="8"/>
        <v>9.448324808361404</v>
      </c>
      <c r="AK178">
        <f t="shared" si="9"/>
        <v>4289.5394629960774</v>
      </c>
    </row>
    <row r="179" spans="1:37" x14ac:dyDescent="0.35">
      <c r="B179" t="s">
        <v>9</v>
      </c>
      <c r="C179">
        <v>2012.7890410958903</v>
      </c>
      <c r="D179">
        <v>31</v>
      </c>
      <c r="E179" s="1">
        <v>12843.68</v>
      </c>
      <c r="F179">
        <v>111450</v>
      </c>
      <c r="G179">
        <f t="shared" si="10"/>
        <v>7.4349440657607202</v>
      </c>
      <c r="H179">
        <f t="shared" si="11"/>
        <v>3375.4646058553672</v>
      </c>
      <c r="AF179">
        <v>2018.5369863013698</v>
      </c>
      <c r="AG179">
        <v>31</v>
      </c>
      <c r="AH179" s="1">
        <v>17807.77</v>
      </c>
      <c r="AI179">
        <v>120235</v>
      </c>
      <c r="AJ179">
        <f t="shared" si="8"/>
        <v>9.555357317725905</v>
      </c>
      <c r="AK179">
        <f t="shared" si="9"/>
        <v>4338.132222247561</v>
      </c>
    </row>
    <row r="180" spans="1:37" x14ac:dyDescent="0.35">
      <c r="B180" t="s">
        <v>10</v>
      </c>
      <c r="C180">
        <v>2012.8739726027397</v>
      </c>
      <c r="D180">
        <v>30</v>
      </c>
      <c r="E180" s="1">
        <v>16786.52</v>
      </c>
      <c r="F180">
        <v>111450</v>
      </c>
      <c r="G180">
        <f t="shared" si="10"/>
        <v>10.041286077463736</v>
      </c>
      <c r="H180">
        <f t="shared" si="11"/>
        <v>4558.7438791685363</v>
      </c>
      <c r="AF180">
        <v>2018.6219178082192</v>
      </c>
      <c r="AG180">
        <v>31</v>
      </c>
      <c r="AH180" s="1">
        <v>16448.88</v>
      </c>
      <c r="AI180">
        <v>120235</v>
      </c>
      <c r="AJ180">
        <f t="shared" si="8"/>
        <v>8.8261992308074113</v>
      </c>
      <c r="AK180">
        <f t="shared" si="9"/>
        <v>4007.0944507865647</v>
      </c>
    </row>
    <row r="181" spans="1:37" x14ac:dyDescent="0.35">
      <c r="B181" t="s">
        <v>11</v>
      </c>
      <c r="C181">
        <v>2012.9561643835616</v>
      </c>
      <c r="D181">
        <v>31</v>
      </c>
      <c r="E181" s="1">
        <v>14575.4</v>
      </c>
      <c r="F181">
        <v>111450</v>
      </c>
      <c r="G181">
        <f t="shared" si="10"/>
        <v>8.4374014095717733</v>
      </c>
      <c r="H181">
        <f t="shared" si="11"/>
        <v>3830.5802399455852</v>
      </c>
      <c r="AF181">
        <v>2018.7068493150684</v>
      </c>
      <c r="AG181">
        <v>30</v>
      </c>
      <c r="AH181" s="1">
        <v>14760.61</v>
      </c>
      <c r="AI181">
        <v>120235</v>
      </c>
      <c r="AJ181">
        <f t="shared" si="8"/>
        <v>8.1843112793002586</v>
      </c>
      <c r="AK181">
        <f t="shared" si="9"/>
        <v>3715.6773208023174</v>
      </c>
    </row>
    <row r="182" spans="1:37" x14ac:dyDescent="0.35">
      <c r="A182">
        <v>2013</v>
      </c>
      <c r="B182" t="s">
        <v>0</v>
      </c>
      <c r="C182">
        <v>2013.041095890411</v>
      </c>
      <c r="D182">
        <v>31</v>
      </c>
      <c r="E182" s="1">
        <v>13382.77</v>
      </c>
      <c r="F182">
        <v>115562.5</v>
      </c>
      <c r="G182">
        <f t="shared" si="10"/>
        <v>7.4713208534691811</v>
      </c>
      <c r="H182">
        <f t="shared" si="11"/>
        <v>3391.9796674750082</v>
      </c>
      <c r="AF182">
        <v>2018.7890410958903</v>
      </c>
      <c r="AG182">
        <v>31</v>
      </c>
      <c r="AH182" s="1">
        <v>16758.060000000001</v>
      </c>
      <c r="AI182">
        <v>120235</v>
      </c>
      <c r="AJ182">
        <f t="shared" si="8"/>
        <v>8.9921001479629279</v>
      </c>
      <c r="AK182">
        <f t="shared" si="9"/>
        <v>4082.4134671751694</v>
      </c>
    </row>
    <row r="183" spans="1:37" x14ac:dyDescent="0.35">
      <c r="B183" t="s">
        <v>1</v>
      </c>
      <c r="C183">
        <v>2013.1260273972603</v>
      </c>
      <c r="D183">
        <v>28</v>
      </c>
      <c r="E183" s="1">
        <v>10538.63</v>
      </c>
      <c r="F183">
        <v>115562.5</v>
      </c>
      <c r="G183">
        <f t="shared" si="10"/>
        <v>6.5138715908212932</v>
      </c>
      <c r="H183">
        <f t="shared" si="11"/>
        <v>2957.2977022328673</v>
      </c>
      <c r="AF183">
        <v>2018.8739726027397</v>
      </c>
      <c r="AG183">
        <v>30</v>
      </c>
      <c r="AH183" s="1">
        <v>16917.88</v>
      </c>
      <c r="AI183">
        <v>120235</v>
      </c>
      <c r="AJ183">
        <f t="shared" si="8"/>
        <v>9.3804521700558627</v>
      </c>
      <c r="AK183">
        <f t="shared" si="9"/>
        <v>4258.7252852053616</v>
      </c>
    </row>
    <row r="184" spans="1:37" x14ac:dyDescent="0.35">
      <c r="B184" t="s">
        <v>2</v>
      </c>
      <c r="C184">
        <v>2013.2027397260274</v>
      </c>
      <c r="D184">
        <v>31</v>
      </c>
      <c r="E184" s="1">
        <v>12549.17</v>
      </c>
      <c r="F184">
        <v>115562.5</v>
      </c>
      <c r="G184">
        <f t="shared" si="10"/>
        <v>7.0059393918247004</v>
      </c>
      <c r="H184">
        <f t="shared" si="11"/>
        <v>3180.6964838884141</v>
      </c>
      <c r="AF184">
        <v>2018.9561643835616</v>
      </c>
      <c r="AG184">
        <v>31</v>
      </c>
      <c r="AH184" s="1">
        <v>15532.63</v>
      </c>
      <c r="AI184">
        <v>120235</v>
      </c>
      <c r="AJ184">
        <f t="shared" si="8"/>
        <v>8.3345545081741808</v>
      </c>
      <c r="AK184">
        <f t="shared" si="9"/>
        <v>3783.8877467110779</v>
      </c>
    </row>
    <row r="185" spans="1:37" x14ac:dyDescent="0.35">
      <c r="B185" t="s">
        <v>3</v>
      </c>
      <c r="C185">
        <v>2013.2876712328766</v>
      </c>
      <c r="D185">
        <v>30</v>
      </c>
      <c r="E185" s="1">
        <v>15816.15</v>
      </c>
      <c r="F185">
        <v>115562.5</v>
      </c>
      <c r="G185">
        <f t="shared" si="10"/>
        <v>9.1241535965386689</v>
      </c>
      <c r="H185">
        <f t="shared" si="11"/>
        <v>4142.3657328285553</v>
      </c>
      <c r="AF185">
        <v>2019.041095890411</v>
      </c>
      <c r="AG185">
        <v>31</v>
      </c>
      <c r="AH185" s="1">
        <v>14685.14</v>
      </c>
      <c r="AI185">
        <v>121248</v>
      </c>
      <c r="AJ185">
        <f t="shared" si="8"/>
        <v>7.8139712580560028</v>
      </c>
      <c r="AK185">
        <f t="shared" si="9"/>
        <v>3547.5429511574253</v>
      </c>
    </row>
    <row r="186" spans="1:37" x14ac:dyDescent="0.35">
      <c r="B186" t="s">
        <v>4</v>
      </c>
      <c r="C186">
        <v>2013.3698630136987</v>
      </c>
      <c r="D186">
        <v>31</v>
      </c>
      <c r="E186" s="1">
        <v>15762.83</v>
      </c>
      <c r="F186">
        <v>115562.5</v>
      </c>
      <c r="G186">
        <f t="shared" si="10"/>
        <v>8.8000586193059895</v>
      </c>
      <c r="H186">
        <f t="shared" si="11"/>
        <v>3995.2266131649194</v>
      </c>
      <c r="AF186">
        <v>2019.1260273972603</v>
      </c>
      <c r="AG186">
        <v>28</v>
      </c>
      <c r="AH186" s="1">
        <v>12455.31</v>
      </c>
      <c r="AI186">
        <v>121248</v>
      </c>
      <c r="AJ186">
        <f t="shared" si="8"/>
        <v>7.3375643309580365</v>
      </c>
      <c r="AK186">
        <f t="shared" si="9"/>
        <v>3331.2542062549487</v>
      </c>
    </row>
    <row r="187" spans="1:37" x14ac:dyDescent="0.35">
      <c r="B187" t="s">
        <v>5</v>
      </c>
      <c r="C187">
        <v>2013.4547945205479</v>
      </c>
      <c r="D187">
        <v>30</v>
      </c>
      <c r="E187" s="1">
        <v>15328.09</v>
      </c>
      <c r="F187">
        <v>115562.5</v>
      </c>
      <c r="G187">
        <f t="shared" si="10"/>
        <v>8.8425974400576894</v>
      </c>
      <c r="H187">
        <f t="shared" si="11"/>
        <v>4014.5392377861908</v>
      </c>
      <c r="AF187">
        <v>2019.2027397260274</v>
      </c>
      <c r="AG187">
        <v>31</v>
      </c>
      <c r="AH187" s="1">
        <v>13699.52</v>
      </c>
      <c r="AI187">
        <v>121248</v>
      </c>
      <c r="AJ187">
        <f t="shared" si="8"/>
        <v>7.2895223013987858</v>
      </c>
      <c r="AK187">
        <f t="shared" si="9"/>
        <v>3309.4431248350488</v>
      </c>
    </row>
    <row r="188" spans="1:37" x14ac:dyDescent="0.35">
      <c r="B188" t="s">
        <v>6</v>
      </c>
      <c r="C188">
        <v>2013.5369863013698</v>
      </c>
      <c r="D188">
        <v>31</v>
      </c>
      <c r="E188" s="1">
        <v>16603.38</v>
      </c>
      <c r="F188">
        <v>115562.5</v>
      </c>
      <c r="G188">
        <f t="shared" si="10"/>
        <v>9.2693201207278566</v>
      </c>
      <c r="H188">
        <f t="shared" si="11"/>
        <v>4208.2713348104471</v>
      </c>
      <c r="AF188">
        <v>2019.2876712328766</v>
      </c>
      <c r="AG188">
        <v>30</v>
      </c>
      <c r="AH188" s="1">
        <v>18165.16</v>
      </c>
      <c r="AI188">
        <v>121248</v>
      </c>
      <c r="AJ188">
        <f t="shared" si="8"/>
        <v>9.987881587050234</v>
      </c>
      <c r="AK188">
        <f t="shared" si="9"/>
        <v>4534.4982405208066</v>
      </c>
    </row>
    <row r="189" spans="1:37" x14ac:dyDescent="0.35">
      <c r="B189" t="s">
        <v>7</v>
      </c>
      <c r="C189">
        <v>2013.6219178082192</v>
      </c>
      <c r="D189">
        <v>31</v>
      </c>
      <c r="E189" s="1">
        <v>15273.53</v>
      </c>
      <c r="F189">
        <v>115562.5</v>
      </c>
      <c r="G189">
        <f t="shared" si="10"/>
        <v>8.5268926533959064</v>
      </c>
      <c r="H189">
        <f t="shared" si="11"/>
        <v>3871.2092646417414</v>
      </c>
      <c r="AF189">
        <v>2019.3698630136987</v>
      </c>
      <c r="AG189">
        <v>31</v>
      </c>
      <c r="AH189" s="1">
        <v>18158.82</v>
      </c>
      <c r="AI189">
        <v>121248</v>
      </c>
      <c r="AJ189">
        <f t="shared" si="8"/>
        <v>9.662318340867877</v>
      </c>
      <c r="AK189">
        <f t="shared" si="9"/>
        <v>4386.6925267540164</v>
      </c>
    </row>
    <row r="190" spans="1:37" x14ac:dyDescent="0.35">
      <c r="B190" t="s">
        <v>8</v>
      </c>
      <c r="C190">
        <v>2013.7068493150684</v>
      </c>
      <c r="D190">
        <v>30</v>
      </c>
      <c r="E190" s="1">
        <v>14549.85</v>
      </c>
      <c r="F190">
        <v>115562.5</v>
      </c>
      <c r="G190">
        <f t="shared" si="10"/>
        <v>8.3936398053001628</v>
      </c>
      <c r="H190">
        <f t="shared" si="11"/>
        <v>3810.712471606274</v>
      </c>
      <c r="AF190">
        <v>2019.4547945205479</v>
      </c>
      <c r="AG190">
        <v>30</v>
      </c>
      <c r="AH190" s="1">
        <v>16971.54</v>
      </c>
      <c r="AI190">
        <v>121248</v>
      </c>
      <c r="AJ190">
        <f t="shared" si="8"/>
        <v>9.3315848508841377</v>
      </c>
      <c r="AK190">
        <f t="shared" si="9"/>
        <v>4236.5395223013984</v>
      </c>
    </row>
    <row r="191" spans="1:37" x14ac:dyDescent="0.35">
      <c r="B191" t="s">
        <v>9</v>
      </c>
      <c r="C191">
        <v>2013.7890410958903</v>
      </c>
      <c r="D191">
        <v>31</v>
      </c>
      <c r="E191" s="1">
        <v>13836.54</v>
      </c>
      <c r="F191">
        <v>115562.5</v>
      </c>
      <c r="G191">
        <f t="shared" si="10"/>
        <v>7.724651162790698</v>
      </c>
      <c r="H191">
        <f t="shared" si="11"/>
        <v>3506.9916279069771</v>
      </c>
      <c r="AF191">
        <v>2019.5369863013698</v>
      </c>
      <c r="AG191">
        <v>31</v>
      </c>
      <c r="AH191" s="1">
        <v>18784.66</v>
      </c>
      <c r="AI191">
        <v>121248</v>
      </c>
      <c r="AJ191">
        <f t="shared" si="8"/>
        <v>9.9953281570590597</v>
      </c>
      <c r="AK191">
        <f t="shared" si="9"/>
        <v>4537.8789833048131</v>
      </c>
    </row>
    <row r="192" spans="1:37" x14ac:dyDescent="0.35">
      <c r="B192" t="s">
        <v>10</v>
      </c>
      <c r="C192">
        <v>2013.8739726027397</v>
      </c>
      <c r="D192">
        <v>30</v>
      </c>
      <c r="E192" s="1">
        <v>12263.81</v>
      </c>
      <c r="F192">
        <v>115562.5</v>
      </c>
      <c r="G192">
        <f t="shared" si="10"/>
        <v>7.0748498287362542</v>
      </c>
      <c r="H192">
        <f t="shared" si="11"/>
        <v>3211.9818222462595</v>
      </c>
      <c r="AF192">
        <v>2019.6219178082192</v>
      </c>
      <c r="AG192">
        <v>31</v>
      </c>
      <c r="AH192" s="1">
        <v>17323.599999999999</v>
      </c>
      <c r="AI192">
        <v>121248</v>
      </c>
      <c r="AJ192">
        <f t="shared" si="8"/>
        <v>9.2178973088481939</v>
      </c>
      <c r="AK192">
        <f t="shared" si="9"/>
        <v>4184.9253782170799</v>
      </c>
    </row>
    <row r="193" spans="1:37" x14ac:dyDescent="0.35">
      <c r="B193" t="s">
        <v>11</v>
      </c>
      <c r="C193">
        <v>2013.9561643835616</v>
      </c>
      <c r="D193">
        <v>31</v>
      </c>
      <c r="E193" s="1">
        <v>16691.48</v>
      </c>
      <c r="F193">
        <v>115562.5</v>
      </c>
      <c r="G193">
        <f t="shared" si="10"/>
        <v>9.3185045098483918</v>
      </c>
      <c r="H193">
        <f t="shared" si="11"/>
        <v>4230.6010474711702</v>
      </c>
      <c r="AF193">
        <v>2019.7068493150684</v>
      </c>
      <c r="AG193">
        <v>30</v>
      </c>
      <c r="AH193" s="1">
        <v>16254.97</v>
      </c>
      <c r="AI193">
        <v>121248</v>
      </c>
      <c r="AJ193">
        <f t="shared" si="8"/>
        <v>8.9375879739597082</v>
      </c>
      <c r="AK193">
        <f t="shared" si="9"/>
        <v>4057.6649401777076</v>
      </c>
    </row>
    <row r="194" spans="1:37" x14ac:dyDescent="0.35">
      <c r="A194">
        <v>2014</v>
      </c>
      <c r="B194" t="s">
        <v>0</v>
      </c>
      <c r="C194">
        <v>2014.041095890411</v>
      </c>
      <c r="D194">
        <v>31</v>
      </c>
      <c r="E194" s="1">
        <v>12651.79</v>
      </c>
      <c r="F194">
        <v>115652</v>
      </c>
      <c r="G194">
        <f t="shared" si="10"/>
        <v>7.0577639481291481</v>
      </c>
      <c r="H194">
        <f t="shared" si="11"/>
        <v>3204.2248324506331</v>
      </c>
      <c r="AF194">
        <v>2019.7890410958903</v>
      </c>
      <c r="AG194">
        <v>31</v>
      </c>
      <c r="AH194" s="1">
        <v>16743.810000000001</v>
      </c>
      <c r="AI194">
        <v>121248</v>
      </c>
      <c r="AJ194">
        <f t="shared" si="8"/>
        <v>8.9093907235716294</v>
      </c>
      <c r="AK194">
        <f t="shared" si="9"/>
        <v>4044.8633885015197</v>
      </c>
    </row>
    <row r="195" spans="1:37" x14ac:dyDescent="0.35">
      <c r="B195" t="s">
        <v>1</v>
      </c>
      <c r="C195">
        <v>2014.1260273972603</v>
      </c>
      <c r="D195">
        <v>28</v>
      </c>
      <c r="E195" s="1">
        <v>10994.91</v>
      </c>
      <c r="F195">
        <v>115652</v>
      </c>
      <c r="G195">
        <f t="shared" si="10"/>
        <v>6.7906366883902942</v>
      </c>
      <c r="H195">
        <f t="shared" si="11"/>
        <v>3082.9490565291935</v>
      </c>
      <c r="AF195">
        <v>2019.8739726027397</v>
      </c>
      <c r="AG195">
        <v>30</v>
      </c>
      <c r="AH195" s="1">
        <v>14416.14</v>
      </c>
      <c r="AI195">
        <v>121248</v>
      </c>
      <c r="AJ195">
        <f t="shared" si="8"/>
        <v>7.9265307468989183</v>
      </c>
      <c r="AK195">
        <f t="shared" si="9"/>
        <v>3598.6449590921088</v>
      </c>
    </row>
    <row r="196" spans="1:37" x14ac:dyDescent="0.35">
      <c r="B196" t="s">
        <v>2</v>
      </c>
      <c r="C196">
        <v>2014.2027397260274</v>
      </c>
      <c r="D196">
        <v>31</v>
      </c>
      <c r="E196" s="1">
        <v>12329.94</v>
      </c>
      <c r="F196">
        <v>115652</v>
      </c>
      <c r="G196">
        <f t="shared" si="10"/>
        <v>6.8782208695050668</v>
      </c>
      <c r="H196">
        <f t="shared" si="11"/>
        <v>3122.7122747553003</v>
      </c>
      <c r="AF196">
        <v>2019.9561643835616</v>
      </c>
      <c r="AG196">
        <v>31</v>
      </c>
      <c r="AH196" s="1">
        <v>19127.060000000001</v>
      </c>
      <c r="AI196">
        <v>121248</v>
      </c>
      <c r="AJ196">
        <f t="shared" si="8"/>
        <v>10.177519389744507</v>
      </c>
      <c r="AK196">
        <f t="shared" si="9"/>
        <v>4620.5938029440058</v>
      </c>
    </row>
    <row r="197" spans="1:37" x14ac:dyDescent="0.35">
      <c r="B197" t="s">
        <v>3</v>
      </c>
      <c r="C197">
        <v>2014.2876712328766</v>
      </c>
      <c r="D197">
        <v>30</v>
      </c>
      <c r="E197" s="1">
        <v>14764.23</v>
      </c>
      <c r="F197">
        <v>115652</v>
      </c>
      <c r="G197">
        <f t="shared" si="10"/>
        <v>8.5107218206343163</v>
      </c>
      <c r="H197">
        <f t="shared" si="11"/>
        <v>3863.8677065679794</v>
      </c>
      <c r="AF197">
        <v>2020.041095890411</v>
      </c>
      <c r="AG197">
        <v>31</v>
      </c>
      <c r="AH197" s="1">
        <v>15357.87</v>
      </c>
      <c r="AI197">
        <v>121508</v>
      </c>
      <c r="AJ197">
        <f t="shared" si="8"/>
        <v>8.154445160653168</v>
      </c>
      <c r="AK197">
        <f t="shared" si="9"/>
        <v>3702.1181029365384</v>
      </c>
    </row>
    <row r="198" spans="1:37" x14ac:dyDescent="0.35">
      <c r="B198" t="s">
        <v>4</v>
      </c>
      <c r="C198">
        <v>2014.3698630136987</v>
      </c>
      <c r="D198">
        <v>31</v>
      </c>
      <c r="E198" s="1">
        <v>15824.82</v>
      </c>
      <c r="F198">
        <v>115652</v>
      </c>
      <c r="G198">
        <f t="shared" si="10"/>
        <v>8.8278294282179122</v>
      </c>
      <c r="H198">
        <f t="shared" si="11"/>
        <v>4007.8345604109322</v>
      </c>
      <c r="AF198">
        <v>2020.1260273972603</v>
      </c>
      <c r="AG198">
        <v>29</v>
      </c>
      <c r="AH198" s="1">
        <v>13170.07</v>
      </c>
      <c r="AI198">
        <v>121508</v>
      </c>
      <c r="AJ198">
        <f t="shared" si="8"/>
        <v>7.4750690461136093</v>
      </c>
      <c r="AK198">
        <f t="shared" si="9"/>
        <v>3393.6813469355789</v>
      </c>
    </row>
    <row r="199" spans="1:37" x14ac:dyDescent="0.35">
      <c r="B199" t="s">
        <v>5</v>
      </c>
      <c r="C199">
        <v>2014.4547945205479</v>
      </c>
      <c r="D199">
        <v>30</v>
      </c>
      <c r="E199" s="1">
        <v>15612.07</v>
      </c>
      <c r="F199">
        <v>115652</v>
      </c>
      <c r="G199">
        <f t="shared" si="10"/>
        <v>8.9994523801288917</v>
      </c>
      <c r="H199">
        <f t="shared" si="11"/>
        <v>4085.751380578517</v>
      </c>
      <c r="AF199">
        <v>2020.2027397260274</v>
      </c>
      <c r="AG199">
        <v>31</v>
      </c>
      <c r="AH199" s="1">
        <v>17405.650000000001</v>
      </c>
      <c r="AI199">
        <v>121508</v>
      </c>
      <c r="AJ199">
        <f t="shared" si="8"/>
        <v>9.2417384969740475</v>
      </c>
      <c r="AK199">
        <f t="shared" si="9"/>
        <v>4195.7492776262179</v>
      </c>
    </row>
    <row r="200" spans="1:37" x14ac:dyDescent="0.35">
      <c r="B200" t="s">
        <v>6</v>
      </c>
      <c r="C200">
        <v>2014.5369863013698</v>
      </c>
      <c r="D200">
        <v>31</v>
      </c>
      <c r="E200" s="1">
        <v>15995.9</v>
      </c>
      <c r="F200">
        <v>115652</v>
      </c>
      <c r="G200">
        <f t="shared" si="10"/>
        <v>8.9232659044988143</v>
      </c>
      <c r="H200">
        <f t="shared" si="11"/>
        <v>4051.1627206424619</v>
      </c>
      <c r="AF200">
        <v>2020.2876712328766</v>
      </c>
      <c r="AG200">
        <v>30</v>
      </c>
      <c r="AH200" s="1">
        <v>18492.150000000001</v>
      </c>
      <c r="AI200">
        <v>121508</v>
      </c>
      <c r="AJ200">
        <f t="shared" si="8"/>
        <v>10.14591631826711</v>
      </c>
      <c r="AK200">
        <f t="shared" si="9"/>
        <v>4606.2460084932682</v>
      </c>
    </row>
    <row r="201" spans="1:37" x14ac:dyDescent="0.35">
      <c r="B201" t="s">
        <v>7</v>
      </c>
      <c r="C201">
        <v>2014.6219178082192</v>
      </c>
      <c r="D201">
        <v>31</v>
      </c>
      <c r="E201" s="1">
        <v>14803.62</v>
      </c>
      <c r="F201">
        <v>115652</v>
      </c>
      <c r="G201">
        <f t="shared" si="10"/>
        <v>8.258156003048077</v>
      </c>
      <c r="H201">
        <f t="shared" si="11"/>
        <v>3749.2028253838271</v>
      </c>
      <c r="AF201">
        <v>2020.3698630136987</v>
      </c>
      <c r="AG201">
        <v>31</v>
      </c>
      <c r="AH201" s="1">
        <v>20344.349999999999</v>
      </c>
      <c r="AI201">
        <v>121508</v>
      </c>
      <c r="AJ201">
        <f t="shared" si="8"/>
        <v>10.802076486136052</v>
      </c>
      <c r="AK201">
        <f t="shared" si="9"/>
        <v>4904.1427247057673</v>
      </c>
    </row>
    <row r="202" spans="1:37" x14ac:dyDescent="0.35">
      <c r="B202" t="s">
        <v>8</v>
      </c>
      <c r="C202">
        <v>2014.7068493150684</v>
      </c>
      <c r="D202">
        <v>30</v>
      </c>
      <c r="E202" s="1">
        <v>15082.28</v>
      </c>
      <c r="F202">
        <v>115652</v>
      </c>
      <c r="G202">
        <f t="shared" si="10"/>
        <v>8.6940591890614378</v>
      </c>
      <c r="H202">
        <f t="shared" si="11"/>
        <v>3947.1028718338926</v>
      </c>
      <c r="AF202">
        <v>2020.4547945205479</v>
      </c>
      <c r="AG202">
        <v>30</v>
      </c>
      <c r="AH202" s="1">
        <v>21841.61</v>
      </c>
      <c r="AI202">
        <v>121508</v>
      </c>
      <c r="AJ202">
        <f t="shared" si="8"/>
        <v>11.983633450746726</v>
      </c>
      <c r="AK202">
        <f t="shared" si="9"/>
        <v>5440.5695866390133</v>
      </c>
    </row>
    <row r="203" spans="1:37" x14ac:dyDescent="0.35">
      <c r="B203" t="s">
        <v>9</v>
      </c>
      <c r="C203">
        <v>2014.7890410958903</v>
      </c>
      <c r="D203">
        <v>31</v>
      </c>
      <c r="E203" s="1">
        <v>14178.07</v>
      </c>
      <c r="F203">
        <v>115652</v>
      </c>
      <c r="G203">
        <f t="shared" si="10"/>
        <v>7.9091947700721743</v>
      </c>
      <c r="H203">
        <f t="shared" si="11"/>
        <v>3590.7744256127671</v>
      </c>
      <c r="AF203">
        <v>2020.5369863013698</v>
      </c>
      <c r="AG203">
        <v>31</v>
      </c>
      <c r="AH203" s="1">
        <v>20026.07</v>
      </c>
      <c r="AI203">
        <v>121508</v>
      </c>
      <c r="AJ203">
        <f t="shared" si="8"/>
        <v>10.633081905134084</v>
      </c>
      <c r="AK203">
        <f t="shared" si="9"/>
        <v>4827.4191849308745</v>
      </c>
    </row>
    <row r="204" spans="1:37" x14ac:dyDescent="0.35">
      <c r="B204" t="s">
        <v>10</v>
      </c>
      <c r="C204">
        <v>2014.8739726027397</v>
      </c>
      <c r="D204">
        <v>30</v>
      </c>
      <c r="E204" s="1">
        <v>12330.13</v>
      </c>
      <c r="F204">
        <v>115652</v>
      </c>
      <c r="G204">
        <f t="shared" si="10"/>
        <v>7.1076044224627903</v>
      </c>
      <c r="H204">
        <f t="shared" si="11"/>
        <v>3226.8524077981069</v>
      </c>
      <c r="AF204">
        <v>2020.6219178082192</v>
      </c>
      <c r="AG204">
        <v>31</v>
      </c>
      <c r="AH204" s="1">
        <v>19680.060000000001</v>
      </c>
      <c r="AI204">
        <v>121508</v>
      </c>
      <c r="AJ204">
        <f t="shared" si="8"/>
        <v>10.449363748251807</v>
      </c>
      <c r="AK204">
        <f t="shared" si="9"/>
        <v>4744.0111417063208</v>
      </c>
    </row>
    <row r="205" spans="1:37" x14ac:dyDescent="0.35">
      <c r="B205" t="s">
        <v>11</v>
      </c>
      <c r="C205">
        <v>2014.9561643835616</v>
      </c>
      <c r="D205">
        <v>31</v>
      </c>
      <c r="E205" s="1">
        <v>15799.36</v>
      </c>
      <c r="F205">
        <v>115652</v>
      </c>
      <c r="G205">
        <f t="shared" si="10"/>
        <v>8.8136266418833813</v>
      </c>
      <c r="H205">
        <f t="shared" si="11"/>
        <v>4001.3864954150549</v>
      </c>
      <c r="AF205">
        <v>2020.7068493150684</v>
      </c>
      <c r="AG205">
        <v>30</v>
      </c>
      <c r="AH205" s="1">
        <v>19022.560000000001</v>
      </c>
      <c r="AI205">
        <v>121508</v>
      </c>
      <c r="AJ205">
        <f t="shared" si="8"/>
        <v>10.436931450329745</v>
      </c>
      <c r="AK205">
        <f t="shared" si="9"/>
        <v>4738.366878449704</v>
      </c>
    </row>
    <row r="206" spans="1:37" x14ac:dyDescent="0.35">
      <c r="A206">
        <v>2015</v>
      </c>
      <c r="B206" t="s">
        <v>0</v>
      </c>
      <c r="C206">
        <v>2015.041095890411</v>
      </c>
      <c r="D206">
        <v>31</v>
      </c>
      <c r="E206" s="1">
        <v>12316.099999999997</v>
      </c>
      <c r="F206">
        <v>113067</v>
      </c>
      <c r="G206">
        <f t="shared" si="10"/>
        <v>7.0275774255458563</v>
      </c>
      <c r="H206">
        <f t="shared" si="11"/>
        <v>3190.5201511978189</v>
      </c>
      <c r="AF206">
        <v>2020.7890410958903</v>
      </c>
      <c r="AG206">
        <v>31</v>
      </c>
      <c r="AH206" s="1">
        <v>18707.97</v>
      </c>
      <c r="AI206">
        <v>121508</v>
      </c>
      <c r="AJ206">
        <f t="shared" si="8"/>
        <v>9.933220910982099</v>
      </c>
      <c r="AK206">
        <f t="shared" si="9"/>
        <v>4509.6822935858727</v>
      </c>
    </row>
    <row r="207" spans="1:37" x14ac:dyDescent="0.35">
      <c r="B207" t="s">
        <v>1</v>
      </c>
      <c r="C207">
        <v>2015.1260273972603</v>
      </c>
      <c r="D207">
        <v>28</v>
      </c>
      <c r="E207" s="1">
        <v>9857.260000000002</v>
      </c>
      <c r="F207">
        <v>113067</v>
      </c>
      <c r="G207">
        <f t="shared" si="10"/>
        <v>6.227192726436539</v>
      </c>
      <c r="H207">
        <f t="shared" si="11"/>
        <v>2827.1454978021889</v>
      </c>
      <c r="AF207">
        <v>2020.8739726027397</v>
      </c>
      <c r="AG207">
        <v>30</v>
      </c>
      <c r="AH207" s="1">
        <v>19424.689999999999</v>
      </c>
      <c r="AI207">
        <v>121508</v>
      </c>
      <c r="AJ207">
        <f t="shared" si="8"/>
        <v>10.657564385335396</v>
      </c>
      <c r="AK207">
        <f t="shared" si="9"/>
        <v>4838.5342309422704</v>
      </c>
    </row>
    <row r="208" spans="1:37" x14ac:dyDescent="0.35">
      <c r="B208" t="s">
        <v>2</v>
      </c>
      <c r="C208">
        <v>2015.2027397260274</v>
      </c>
      <c r="D208">
        <v>31</v>
      </c>
      <c r="E208" s="1">
        <v>13023.92</v>
      </c>
      <c r="F208">
        <v>113067</v>
      </c>
      <c r="G208">
        <f t="shared" si="10"/>
        <v>7.4314601362537829</v>
      </c>
      <c r="H208">
        <f t="shared" si="11"/>
        <v>3373.8829018592173</v>
      </c>
      <c r="AF208">
        <v>2020.9561643835616</v>
      </c>
      <c r="AG208">
        <v>31</v>
      </c>
      <c r="AH208" s="1">
        <v>19532.349999999999</v>
      </c>
      <c r="AI208">
        <v>121508</v>
      </c>
      <c r="AJ208">
        <f t="shared" si="8"/>
        <v>10.370935353254319</v>
      </c>
      <c r="AK208">
        <f t="shared" si="9"/>
        <v>4708.4046503774607</v>
      </c>
    </row>
    <row r="209" spans="1:37" x14ac:dyDescent="0.35">
      <c r="B209" t="s">
        <v>3</v>
      </c>
      <c r="C209">
        <v>2015.2876712328766</v>
      </c>
      <c r="D209">
        <v>30</v>
      </c>
      <c r="E209" s="1">
        <v>14336.49</v>
      </c>
      <c r="F209">
        <v>113067</v>
      </c>
      <c r="G209">
        <f t="shared" si="10"/>
        <v>8.4530941830949793</v>
      </c>
      <c r="H209">
        <f t="shared" si="11"/>
        <v>3837.7047591251207</v>
      </c>
      <c r="AF209">
        <v>2021.041095890411</v>
      </c>
      <c r="AG209">
        <v>31</v>
      </c>
      <c r="AH209" s="1">
        <v>16394.93</v>
      </c>
      <c r="AI209">
        <v>121599</v>
      </c>
      <c r="AJ209">
        <f t="shared" si="8"/>
        <v>8.6985700487244024</v>
      </c>
      <c r="AK209">
        <f t="shared" si="9"/>
        <v>3949.1508021208788</v>
      </c>
    </row>
    <row r="210" spans="1:37" x14ac:dyDescent="0.35">
      <c r="B210" t="s">
        <v>4</v>
      </c>
      <c r="C210">
        <v>2015.3698630136987</v>
      </c>
      <c r="D210">
        <v>31</v>
      </c>
      <c r="E210" s="1">
        <v>14768.300000000003</v>
      </c>
      <c r="F210">
        <v>113067</v>
      </c>
      <c r="G210">
        <f t="shared" si="10"/>
        <v>8.4268048890224119</v>
      </c>
      <c r="H210">
        <f t="shared" si="11"/>
        <v>3825.7694196161751</v>
      </c>
      <c r="AF210">
        <v>2021.1260273972603</v>
      </c>
      <c r="AG210">
        <v>28</v>
      </c>
      <c r="AH210" s="1">
        <v>13234.63</v>
      </c>
      <c r="AI210">
        <v>121599</v>
      </c>
      <c r="AJ210">
        <f t="shared" si="8"/>
        <v>7.7741652010766069</v>
      </c>
      <c r="AK210">
        <f t="shared" si="9"/>
        <v>3529.4710012887795</v>
      </c>
    </row>
    <row r="211" spans="1:37" x14ac:dyDescent="0.35">
      <c r="B211" t="s">
        <v>5</v>
      </c>
      <c r="C211">
        <v>2015.4547945205479</v>
      </c>
      <c r="D211">
        <v>30</v>
      </c>
      <c r="E211" s="1">
        <v>16979.169999999998</v>
      </c>
      <c r="F211">
        <v>113067</v>
      </c>
      <c r="G211">
        <f t="shared" si="10"/>
        <v>10.011273551669953</v>
      </c>
      <c r="H211">
        <f t="shared" si="11"/>
        <v>4545.1181924581588</v>
      </c>
      <c r="AF211">
        <v>2021.2027397260274</v>
      </c>
      <c r="AG211">
        <v>31</v>
      </c>
      <c r="AH211" s="1">
        <v>18763.060000000001</v>
      </c>
      <c r="AI211">
        <v>121599</v>
      </c>
      <c r="AJ211">
        <f t="shared" si="8"/>
        <v>9.9550160774348466</v>
      </c>
      <c r="AK211">
        <f t="shared" si="9"/>
        <v>4519.5772991554204</v>
      </c>
    </row>
    <row r="212" spans="1:37" x14ac:dyDescent="0.35">
      <c r="B212" t="s">
        <v>6</v>
      </c>
      <c r="C212">
        <v>2015.5369863013698</v>
      </c>
      <c r="D212">
        <v>31</v>
      </c>
      <c r="E212" s="1">
        <v>15750.62</v>
      </c>
      <c r="F212">
        <v>113067</v>
      </c>
      <c r="G212">
        <f t="shared" si="10"/>
        <v>8.9873175396717393</v>
      </c>
      <c r="H212">
        <f t="shared" si="11"/>
        <v>4080.2421630109698</v>
      </c>
      <c r="AF212">
        <v>2021.2876712328766</v>
      </c>
      <c r="AG212">
        <v>30</v>
      </c>
      <c r="AH212" s="1">
        <v>20037.96</v>
      </c>
      <c r="AI212">
        <v>121599</v>
      </c>
      <c r="AJ212">
        <f t="shared" si="8"/>
        <v>10.98581402807589</v>
      </c>
      <c r="AK212">
        <f t="shared" si="9"/>
        <v>4987.5595687464538</v>
      </c>
    </row>
    <row r="213" spans="1:37" x14ac:dyDescent="0.35">
      <c r="B213" t="s">
        <v>7</v>
      </c>
      <c r="C213">
        <v>2015.6219178082192</v>
      </c>
      <c r="D213">
        <v>31</v>
      </c>
      <c r="E213" s="1">
        <v>14730.539999999997</v>
      </c>
      <c r="F213">
        <v>113067</v>
      </c>
      <c r="G213">
        <f t="shared" si="10"/>
        <v>8.4052590000162617</v>
      </c>
      <c r="H213">
        <f t="shared" si="11"/>
        <v>3815.987586007383</v>
      </c>
      <c r="AF213">
        <v>2021.3698630136987</v>
      </c>
      <c r="AG213">
        <v>31</v>
      </c>
      <c r="AH213" s="1">
        <v>18535.04</v>
      </c>
      <c r="AI213">
        <v>121599</v>
      </c>
      <c r="AJ213">
        <f t="shared" si="8"/>
        <v>9.834036729397976</v>
      </c>
      <c r="AK213">
        <f t="shared" si="9"/>
        <v>4464.6526751466808</v>
      </c>
    </row>
    <row r="214" spans="1:37" x14ac:dyDescent="0.35">
      <c r="B214" t="s">
        <v>8</v>
      </c>
      <c r="C214">
        <v>2015.7068493150684</v>
      </c>
      <c r="D214">
        <v>30</v>
      </c>
      <c r="E214" s="1">
        <v>14393.710000000001</v>
      </c>
      <c r="F214">
        <v>113067</v>
      </c>
      <c r="G214">
        <f t="shared" si="10"/>
        <v>8.4868322911783878</v>
      </c>
      <c r="H214">
        <f t="shared" si="11"/>
        <v>3853.0218601949882</v>
      </c>
      <c r="AF214">
        <v>2021.4547945205479</v>
      </c>
      <c r="AG214">
        <v>30</v>
      </c>
      <c r="AH214" s="1">
        <v>21223.26</v>
      </c>
      <c r="AI214">
        <v>121599</v>
      </c>
      <c r="AJ214">
        <f t="shared" si="8"/>
        <v>11.635654898477783</v>
      </c>
      <c r="AK214">
        <f t="shared" si="9"/>
        <v>5282.5873239089133</v>
      </c>
    </row>
    <row r="215" spans="1:37" x14ac:dyDescent="0.35">
      <c r="B215" t="s">
        <v>9</v>
      </c>
      <c r="C215">
        <v>2015.7890410958903</v>
      </c>
      <c r="D215">
        <v>31</v>
      </c>
      <c r="E215" s="1">
        <v>14180.079999999998</v>
      </c>
      <c r="F215">
        <v>113067</v>
      </c>
      <c r="G215">
        <f t="shared" si="10"/>
        <v>8.0911660428572603</v>
      </c>
      <c r="H215">
        <f t="shared" si="11"/>
        <v>3673.3893834571963</v>
      </c>
      <c r="AF215">
        <v>2021.5369863013698</v>
      </c>
      <c r="AG215">
        <v>31</v>
      </c>
      <c r="AH215" s="1">
        <v>20444.93</v>
      </c>
      <c r="AI215">
        <v>121599</v>
      </c>
      <c r="AJ215">
        <f t="shared" si="8"/>
        <v>10.847356819838025</v>
      </c>
      <c r="AK215">
        <f t="shared" si="9"/>
        <v>4924.6999962064629</v>
      </c>
    </row>
    <row r="216" spans="1:37" x14ac:dyDescent="0.35">
      <c r="B216" t="s">
        <v>10</v>
      </c>
      <c r="C216">
        <v>2015.8739726027397</v>
      </c>
      <c r="D216">
        <v>30</v>
      </c>
      <c r="E216" s="1">
        <v>14071.08</v>
      </c>
      <c r="F216">
        <v>113067</v>
      </c>
      <c r="G216">
        <f t="shared" si="10"/>
        <v>8.2966028991659808</v>
      </c>
      <c r="H216">
        <f t="shared" si="11"/>
        <v>3766.6577162213553</v>
      </c>
      <c r="AF216">
        <v>2021.6219178082192</v>
      </c>
      <c r="AG216">
        <v>31</v>
      </c>
      <c r="AH216" s="1">
        <v>19887.21</v>
      </c>
      <c r="AI216">
        <v>121599</v>
      </c>
      <c r="AJ216">
        <f t="shared" si="8"/>
        <v>10.551450311693459</v>
      </c>
      <c r="AK216">
        <f t="shared" si="9"/>
        <v>4790.3584415088308</v>
      </c>
    </row>
    <row r="217" spans="1:37" x14ac:dyDescent="0.35">
      <c r="B217" t="s">
        <v>11</v>
      </c>
      <c r="C217">
        <v>2015.9561643835616</v>
      </c>
      <c r="D217">
        <v>31</v>
      </c>
      <c r="E217" s="1">
        <v>15603.630000000001</v>
      </c>
      <c r="F217">
        <v>113067</v>
      </c>
      <c r="G217">
        <f t="shared" si="10"/>
        <v>8.9034449171872705</v>
      </c>
      <c r="H217">
        <f t="shared" si="11"/>
        <v>4042.163992403021</v>
      </c>
      <c r="AF217">
        <v>2021.7068493150684</v>
      </c>
      <c r="AG217">
        <v>30</v>
      </c>
      <c r="AH217" s="1">
        <v>18773.580000000002</v>
      </c>
      <c r="AI217">
        <v>121599</v>
      </c>
      <c r="AJ217">
        <f t="shared" si="8"/>
        <v>10.292617537973173</v>
      </c>
      <c r="AK217">
        <f t="shared" si="9"/>
        <v>4672.8483622398207</v>
      </c>
    </row>
    <row r="218" spans="1:37" x14ac:dyDescent="0.35">
      <c r="A218">
        <v>2016</v>
      </c>
      <c r="B218" t="s">
        <v>0</v>
      </c>
      <c r="C218">
        <v>2016.041095890411</v>
      </c>
      <c r="D218">
        <v>31</v>
      </c>
      <c r="E218" s="1">
        <v>12316.099999999997</v>
      </c>
      <c r="F218">
        <v>111973</v>
      </c>
      <c r="G218">
        <f t="shared" si="10"/>
        <v>7.0962383500861215</v>
      </c>
      <c r="H218">
        <f t="shared" si="11"/>
        <v>3221.6922109390994</v>
      </c>
      <c r="AF218">
        <v>2021.7890410958903</v>
      </c>
      <c r="AG218">
        <v>31</v>
      </c>
      <c r="AH218" s="1">
        <v>17289.27</v>
      </c>
      <c r="AI218">
        <v>121599</v>
      </c>
      <c r="AJ218">
        <f t="shared" si="8"/>
        <v>9.1730752242497751</v>
      </c>
      <c r="AK218">
        <f t="shared" si="9"/>
        <v>4164.5761518093977</v>
      </c>
    </row>
    <row r="219" spans="1:37" x14ac:dyDescent="0.35">
      <c r="B219" t="s">
        <v>1</v>
      </c>
      <c r="C219">
        <v>2016.1260273972603</v>
      </c>
      <c r="D219">
        <v>29</v>
      </c>
      <c r="E219" s="1">
        <v>9857.260000000002</v>
      </c>
      <c r="F219">
        <v>111973</v>
      </c>
      <c r="G219">
        <f t="shared" si="10"/>
        <v>6.0712049733664255</v>
      </c>
      <c r="H219">
        <f t="shared" si="11"/>
        <v>2756.3270579083573</v>
      </c>
      <c r="AF219">
        <v>2021.8739726027397</v>
      </c>
      <c r="AG219">
        <v>30</v>
      </c>
      <c r="AH219" s="1">
        <v>19447.59</v>
      </c>
      <c r="AI219">
        <v>121599</v>
      </c>
      <c r="AJ219">
        <f t="shared" si="8"/>
        <v>10.662143603154631</v>
      </c>
      <c r="AK219">
        <f t="shared" si="9"/>
        <v>4840.6131958322021</v>
      </c>
    </row>
    <row r="220" spans="1:37" x14ac:dyDescent="0.35">
      <c r="B220" t="s">
        <v>2</v>
      </c>
      <c r="C220">
        <v>2016.2027397260274</v>
      </c>
      <c r="D220">
        <v>31</v>
      </c>
      <c r="E220" s="1">
        <v>13023.92</v>
      </c>
      <c r="F220">
        <v>111973</v>
      </c>
      <c r="G220">
        <f t="shared" si="10"/>
        <v>7.5040670806873662</v>
      </c>
      <c r="H220">
        <f t="shared" si="11"/>
        <v>3406.8464546320643</v>
      </c>
      <c r="AF220">
        <v>2021.9561643835616</v>
      </c>
      <c r="AG220">
        <v>31</v>
      </c>
      <c r="AH220" s="1">
        <v>17753.55</v>
      </c>
      <c r="AI220">
        <v>121599</v>
      </c>
      <c r="AJ220">
        <f t="shared" si="8"/>
        <v>9.4194057729146223</v>
      </c>
      <c r="AK220">
        <f t="shared" si="9"/>
        <v>4276.410220903239</v>
      </c>
    </row>
    <row r="221" spans="1:37" x14ac:dyDescent="0.35">
      <c r="B221" t="s">
        <v>3</v>
      </c>
      <c r="C221">
        <v>2016.2876712328766</v>
      </c>
      <c r="D221">
        <v>30</v>
      </c>
      <c r="E221" s="1">
        <v>14336.49</v>
      </c>
      <c r="F221">
        <v>111973</v>
      </c>
      <c r="G221">
        <f t="shared" si="10"/>
        <v>8.5356827092245453</v>
      </c>
      <c r="H221">
        <f t="shared" si="11"/>
        <v>3875.1999499879435</v>
      </c>
    </row>
    <row r="222" spans="1:37" x14ac:dyDescent="0.35">
      <c r="B222" t="s">
        <v>4</v>
      </c>
      <c r="C222">
        <v>2016.3698630136987</v>
      </c>
      <c r="D222">
        <v>31</v>
      </c>
      <c r="E222" s="1">
        <v>14768.300000000003</v>
      </c>
      <c r="F222">
        <v>111973</v>
      </c>
      <c r="G222">
        <f t="shared" si="10"/>
        <v>8.5091365631634144</v>
      </c>
      <c r="H222">
        <f t="shared" si="11"/>
        <v>3863.14799967619</v>
      </c>
    </row>
    <row r="223" spans="1:37" x14ac:dyDescent="0.35">
      <c r="B223" t="s">
        <v>5</v>
      </c>
      <c r="C223">
        <v>2016.4547945205479</v>
      </c>
      <c r="D223">
        <v>30</v>
      </c>
      <c r="E223" s="1">
        <v>16979.169999999998</v>
      </c>
      <c r="F223">
        <v>111973</v>
      </c>
      <c r="G223">
        <f t="shared" si="10"/>
        <v>10.109085821284298</v>
      </c>
      <c r="H223">
        <f t="shared" si="11"/>
        <v>4589.5249628630709</v>
      </c>
    </row>
    <row r="224" spans="1:37" x14ac:dyDescent="0.35">
      <c r="B224" t="s">
        <v>6</v>
      </c>
      <c r="C224">
        <v>2016.5369863013698</v>
      </c>
      <c r="D224">
        <v>31</v>
      </c>
      <c r="E224" s="1">
        <v>15750.62</v>
      </c>
      <c r="F224">
        <v>111973</v>
      </c>
      <c r="G224">
        <f t="shared" si="10"/>
        <v>9.0751255414971865</v>
      </c>
      <c r="H224">
        <f t="shared" si="11"/>
        <v>4120.1069958397229</v>
      </c>
    </row>
    <row r="225" spans="1:10" x14ac:dyDescent="0.35">
      <c r="B225" t="s">
        <v>7</v>
      </c>
      <c r="C225">
        <v>2016.6219178082192</v>
      </c>
      <c r="D225">
        <v>31</v>
      </c>
      <c r="E225" s="1">
        <v>14730.539999999997</v>
      </c>
      <c r="F225">
        <v>111973</v>
      </c>
      <c r="G225">
        <f t="shared" si="10"/>
        <v>8.4873801662439927</v>
      </c>
      <c r="H225">
        <f t="shared" si="11"/>
        <v>3853.2705954747726</v>
      </c>
    </row>
    <row r="226" spans="1:10" x14ac:dyDescent="0.35">
      <c r="B226" t="s">
        <v>8</v>
      </c>
      <c r="C226">
        <v>2016.7068493150684</v>
      </c>
      <c r="D226">
        <v>30</v>
      </c>
      <c r="E226" s="1">
        <v>14393.710000000001</v>
      </c>
      <c r="F226">
        <v>111973</v>
      </c>
      <c r="G226">
        <f t="shared" ref="G226:G289" si="12">+(E226*2000)/(F226*D226)</f>
        <v>8.5697504457919926</v>
      </c>
      <c r="H226">
        <f t="shared" ref="H226:H289" si="13">+G226*454</f>
        <v>3890.6667023895648</v>
      </c>
    </row>
    <row r="227" spans="1:10" x14ac:dyDescent="0.35">
      <c r="B227" t="s">
        <v>9</v>
      </c>
      <c r="C227">
        <v>2016.7890410958903</v>
      </c>
      <c r="D227">
        <v>31</v>
      </c>
      <c r="E227" s="1">
        <v>14180.079999999998</v>
      </c>
      <c r="F227">
        <v>111973</v>
      </c>
      <c r="G227">
        <f t="shared" si="12"/>
        <v>8.1702184541607519</v>
      </c>
      <c r="H227">
        <f t="shared" si="13"/>
        <v>3709.2791781889814</v>
      </c>
    </row>
    <row r="228" spans="1:10" x14ac:dyDescent="0.35">
      <c r="B228" t="s">
        <v>10</v>
      </c>
      <c r="C228">
        <v>2016.8739726027397</v>
      </c>
      <c r="D228">
        <v>30</v>
      </c>
      <c r="E228" s="1">
        <v>14071.08</v>
      </c>
      <c r="F228">
        <v>111973</v>
      </c>
      <c r="G228">
        <f t="shared" si="12"/>
        <v>8.3776624722031201</v>
      </c>
      <c r="H228">
        <f t="shared" si="13"/>
        <v>3803.4587623802167</v>
      </c>
    </row>
    <row r="229" spans="1:10" x14ac:dyDescent="0.35">
      <c r="B229" t="s">
        <v>11</v>
      </c>
      <c r="C229">
        <v>2016.9561643835616</v>
      </c>
      <c r="D229">
        <v>31</v>
      </c>
      <c r="E229" s="1">
        <v>15603.630000000001</v>
      </c>
      <c r="F229">
        <v>111973</v>
      </c>
      <c r="G229">
        <f t="shared" si="12"/>
        <v>8.9904334656713054</v>
      </c>
      <c r="H229">
        <f t="shared" si="13"/>
        <v>4081.6567934147724</v>
      </c>
    </row>
    <row r="230" spans="1:10" x14ac:dyDescent="0.35">
      <c r="A230">
        <v>2017</v>
      </c>
      <c r="B230" t="s">
        <v>0</v>
      </c>
      <c r="C230">
        <v>2017.041095890411</v>
      </c>
      <c r="D230">
        <v>31</v>
      </c>
      <c r="E230" s="1">
        <v>14358</v>
      </c>
      <c r="F230">
        <v>120598.5</v>
      </c>
      <c r="G230">
        <f t="shared" si="12"/>
        <v>7.6810456236616647</v>
      </c>
      <c r="H230">
        <f t="shared" si="13"/>
        <v>3487.1947131423958</v>
      </c>
      <c r="I230">
        <f>+SUM(E230:E241)</f>
        <v>175574.85999999996</v>
      </c>
      <c r="J230">
        <f>+(I230*2000)/(365*F231)</f>
        <v>7.9773299617927265</v>
      </c>
    </row>
    <row r="231" spans="1:10" x14ac:dyDescent="0.35">
      <c r="B231" t="s">
        <v>1</v>
      </c>
      <c r="C231">
        <v>2017.1260273972603</v>
      </c>
      <c r="D231">
        <v>28</v>
      </c>
      <c r="E231" s="1">
        <v>11271.33</v>
      </c>
      <c r="F231">
        <v>120598.5</v>
      </c>
      <c r="G231">
        <f t="shared" si="12"/>
        <v>6.6758293013594701</v>
      </c>
      <c r="H231">
        <f t="shared" si="13"/>
        <v>3030.8265028171995</v>
      </c>
    </row>
    <row r="232" spans="1:10" x14ac:dyDescent="0.35">
      <c r="B232" t="s">
        <v>2</v>
      </c>
      <c r="C232">
        <v>2017.2027397260274</v>
      </c>
      <c r="D232">
        <v>31</v>
      </c>
      <c r="E232" s="1">
        <v>12599.24</v>
      </c>
      <c r="F232">
        <v>120598.5</v>
      </c>
      <c r="G232">
        <f t="shared" si="12"/>
        <v>6.7401683565582253</v>
      </c>
      <c r="H232">
        <f t="shared" si="13"/>
        <v>3060.0364338774343</v>
      </c>
    </row>
    <row r="233" spans="1:10" x14ac:dyDescent="0.35">
      <c r="B233" t="s">
        <v>3</v>
      </c>
      <c r="C233">
        <v>2017.2876712328766</v>
      </c>
      <c r="D233">
        <v>30</v>
      </c>
      <c r="E233" s="1">
        <v>14456.56</v>
      </c>
      <c r="F233">
        <v>120598.5</v>
      </c>
      <c r="G233">
        <f t="shared" si="12"/>
        <v>7.9915642952994164</v>
      </c>
      <c r="H233">
        <f t="shared" si="13"/>
        <v>3628.170190065935</v>
      </c>
    </row>
    <row r="234" spans="1:10" x14ac:dyDescent="0.35">
      <c r="B234" t="s">
        <v>4</v>
      </c>
      <c r="C234">
        <v>2017.3698630136987</v>
      </c>
      <c r="D234">
        <v>31</v>
      </c>
      <c r="E234" s="1">
        <v>15857.48</v>
      </c>
      <c r="F234">
        <v>120598.5</v>
      </c>
      <c r="G234">
        <f t="shared" si="12"/>
        <v>8.4832168377421908</v>
      </c>
      <c r="H234">
        <f t="shared" si="13"/>
        <v>3851.3804443349545</v>
      </c>
    </row>
    <row r="235" spans="1:10" x14ac:dyDescent="0.35">
      <c r="B235" t="s">
        <v>5</v>
      </c>
      <c r="C235">
        <v>2017.4547945205479</v>
      </c>
      <c r="D235">
        <v>30</v>
      </c>
      <c r="E235" s="1">
        <v>17906.07</v>
      </c>
      <c r="F235">
        <v>120598.5</v>
      </c>
      <c r="G235">
        <f t="shared" si="12"/>
        <v>9.8984481564861913</v>
      </c>
      <c r="H235">
        <f t="shared" si="13"/>
        <v>4493.8954630447306</v>
      </c>
    </row>
    <row r="236" spans="1:10" x14ac:dyDescent="0.35">
      <c r="B236" t="s">
        <v>6</v>
      </c>
      <c r="C236">
        <v>2017.5369863013698</v>
      </c>
      <c r="D236">
        <v>31</v>
      </c>
      <c r="E236" s="1">
        <v>15696.91</v>
      </c>
      <c r="F236">
        <v>120598.5</v>
      </c>
      <c r="G236">
        <f t="shared" si="12"/>
        <v>8.3973173046741199</v>
      </c>
      <c r="H236">
        <f t="shared" si="13"/>
        <v>3812.3820563220506</v>
      </c>
    </row>
    <row r="237" spans="1:10" x14ac:dyDescent="0.35">
      <c r="B237" t="s">
        <v>7</v>
      </c>
      <c r="C237">
        <v>2017.6219178082192</v>
      </c>
      <c r="D237">
        <v>31</v>
      </c>
      <c r="E237" s="1">
        <v>15778.52</v>
      </c>
      <c r="F237">
        <v>120598.5</v>
      </c>
      <c r="G237">
        <f t="shared" si="12"/>
        <v>8.4409759015084305</v>
      </c>
      <c r="H237">
        <f t="shared" si="13"/>
        <v>3832.2030592848273</v>
      </c>
    </row>
    <row r="238" spans="1:10" x14ac:dyDescent="0.35">
      <c r="B238" t="s">
        <v>8</v>
      </c>
      <c r="C238">
        <v>2017.7068493150684</v>
      </c>
      <c r="D238">
        <v>30</v>
      </c>
      <c r="E238" s="1">
        <v>14516.97</v>
      </c>
      <c r="F238">
        <v>120598.5</v>
      </c>
      <c r="G238">
        <f t="shared" si="12"/>
        <v>8.0249588510636531</v>
      </c>
      <c r="H238">
        <f t="shared" si="13"/>
        <v>3643.3313183828986</v>
      </c>
    </row>
    <row r="239" spans="1:10" x14ac:dyDescent="0.35">
      <c r="B239" t="s">
        <v>9</v>
      </c>
      <c r="C239">
        <v>2017.7890410958903</v>
      </c>
      <c r="D239">
        <v>31</v>
      </c>
      <c r="E239" s="1">
        <v>15169.05</v>
      </c>
      <c r="F239">
        <v>120598.5</v>
      </c>
      <c r="G239">
        <f t="shared" si="12"/>
        <v>8.1149300123697579</v>
      </c>
      <c r="H239">
        <f t="shared" si="13"/>
        <v>3684.1782256158699</v>
      </c>
    </row>
    <row r="240" spans="1:10" x14ac:dyDescent="0.35">
      <c r="B240" t="s">
        <v>10</v>
      </c>
      <c r="C240">
        <v>2017.8739726027397</v>
      </c>
      <c r="D240">
        <v>30</v>
      </c>
      <c r="E240" s="1">
        <v>14932.24</v>
      </c>
      <c r="F240">
        <v>120598.5</v>
      </c>
      <c r="G240">
        <f t="shared" si="12"/>
        <v>8.2545194730172149</v>
      </c>
      <c r="H240">
        <f t="shared" si="13"/>
        <v>3747.5518407498157</v>
      </c>
    </row>
    <row r="241" spans="1:8" x14ac:dyDescent="0.35">
      <c r="B241" t="s">
        <v>11</v>
      </c>
      <c r="C241">
        <v>2017.9561643835616</v>
      </c>
      <c r="D241">
        <v>31</v>
      </c>
      <c r="E241" s="1">
        <v>13032.49</v>
      </c>
      <c r="F241">
        <v>120598.5</v>
      </c>
      <c r="G241">
        <f t="shared" si="12"/>
        <v>6.9719424905916147</v>
      </c>
      <c r="H241">
        <f t="shared" si="13"/>
        <v>3165.2618907285932</v>
      </c>
    </row>
    <row r="242" spans="1:8" x14ac:dyDescent="0.35">
      <c r="A242">
        <v>2018</v>
      </c>
      <c r="B242" t="s">
        <v>0</v>
      </c>
      <c r="C242">
        <v>2018.041095890411</v>
      </c>
      <c r="D242">
        <v>31</v>
      </c>
      <c r="E242" s="1">
        <v>14075</v>
      </c>
      <c r="F242">
        <v>120235</v>
      </c>
      <c r="G242">
        <f t="shared" si="12"/>
        <v>7.552414156685094</v>
      </c>
      <c r="H242">
        <f t="shared" si="13"/>
        <v>3428.7960271350325</v>
      </c>
    </row>
    <row r="243" spans="1:8" x14ac:dyDescent="0.35">
      <c r="B243" t="s">
        <v>1</v>
      </c>
      <c r="C243">
        <v>2018.1260273972603</v>
      </c>
      <c r="D243">
        <v>28</v>
      </c>
      <c r="E243" s="1">
        <v>12704.42</v>
      </c>
      <c r="F243">
        <v>120235</v>
      </c>
      <c r="G243">
        <f t="shared" si="12"/>
        <v>7.5473744868679784</v>
      </c>
      <c r="H243">
        <f t="shared" si="13"/>
        <v>3426.508017038062</v>
      </c>
    </row>
    <row r="244" spans="1:8" x14ac:dyDescent="0.35">
      <c r="B244" t="s">
        <v>2</v>
      </c>
      <c r="C244">
        <v>2018.2027397260274</v>
      </c>
      <c r="D244">
        <v>31</v>
      </c>
      <c r="E244" s="1">
        <v>13405.72</v>
      </c>
      <c r="F244">
        <v>120235</v>
      </c>
      <c r="G244">
        <f t="shared" si="12"/>
        <v>7.1932894855102303</v>
      </c>
      <c r="H244">
        <f t="shared" si="13"/>
        <v>3265.7534264216447</v>
      </c>
    </row>
    <row r="245" spans="1:8" x14ac:dyDescent="0.35">
      <c r="B245" t="s">
        <v>3</v>
      </c>
      <c r="C245">
        <v>2018.2876712328766</v>
      </c>
      <c r="D245">
        <v>30</v>
      </c>
      <c r="E245" s="1">
        <v>15823.68</v>
      </c>
      <c r="F245">
        <v>120235</v>
      </c>
      <c r="G245">
        <f t="shared" si="12"/>
        <v>8.7737514035014765</v>
      </c>
      <c r="H245">
        <f t="shared" si="13"/>
        <v>3983.2831371896705</v>
      </c>
    </row>
    <row r="246" spans="1:8" x14ac:dyDescent="0.35">
      <c r="B246" t="s">
        <v>4</v>
      </c>
      <c r="C246">
        <v>2018.3698630136987</v>
      </c>
      <c r="D246">
        <v>31</v>
      </c>
      <c r="E246" s="1">
        <v>17320.64</v>
      </c>
      <c r="F246">
        <v>120235</v>
      </c>
      <c r="G246">
        <f t="shared" si="12"/>
        <v>9.2939713491187277</v>
      </c>
      <c r="H246">
        <f t="shared" si="13"/>
        <v>4219.4629924999026</v>
      </c>
    </row>
    <row r="247" spans="1:8" x14ac:dyDescent="0.35">
      <c r="B247" t="s">
        <v>5</v>
      </c>
      <c r="C247">
        <v>2018.4547945205479</v>
      </c>
      <c r="D247">
        <v>30</v>
      </c>
      <c r="E247" s="1">
        <v>17040.29</v>
      </c>
      <c r="F247">
        <v>120235</v>
      </c>
      <c r="G247">
        <f t="shared" si="12"/>
        <v>9.448324808361404</v>
      </c>
      <c r="H247">
        <f t="shared" si="13"/>
        <v>4289.5394629960774</v>
      </c>
    </row>
    <row r="248" spans="1:8" x14ac:dyDescent="0.35">
      <c r="B248" t="s">
        <v>6</v>
      </c>
      <c r="C248">
        <v>2018.5369863013698</v>
      </c>
      <c r="D248">
        <v>31</v>
      </c>
      <c r="E248" s="1">
        <v>17807.77</v>
      </c>
      <c r="F248">
        <v>120235</v>
      </c>
      <c r="G248">
        <f t="shared" si="12"/>
        <v>9.555357317725905</v>
      </c>
      <c r="H248">
        <f t="shared" si="13"/>
        <v>4338.132222247561</v>
      </c>
    </row>
    <row r="249" spans="1:8" x14ac:dyDescent="0.35">
      <c r="B249" t="s">
        <v>7</v>
      </c>
      <c r="C249">
        <v>2018.6219178082192</v>
      </c>
      <c r="D249">
        <v>31</v>
      </c>
      <c r="E249" s="1">
        <v>16448.88</v>
      </c>
      <c r="F249">
        <v>120235</v>
      </c>
      <c r="G249">
        <f t="shared" si="12"/>
        <v>8.8261992308074113</v>
      </c>
      <c r="H249">
        <f t="shared" si="13"/>
        <v>4007.0944507865647</v>
      </c>
    </row>
    <row r="250" spans="1:8" x14ac:dyDescent="0.35">
      <c r="B250" t="s">
        <v>8</v>
      </c>
      <c r="C250">
        <v>2018.7068493150684</v>
      </c>
      <c r="D250">
        <v>30</v>
      </c>
      <c r="E250" s="1">
        <v>14760.61</v>
      </c>
      <c r="F250">
        <v>120235</v>
      </c>
      <c r="G250">
        <f t="shared" si="12"/>
        <v>8.1843112793002586</v>
      </c>
      <c r="H250">
        <f t="shared" si="13"/>
        <v>3715.6773208023174</v>
      </c>
    </row>
    <row r="251" spans="1:8" x14ac:dyDescent="0.35">
      <c r="B251" t="s">
        <v>9</v>
      </c>
      <c r="C251">
        <v>2018.7890410958903</v>
      </c>
      <c r="D251">
        <v>31</v>
      </c>
      <c r="E251" s="1">
        <v>16758.060000000001</v>
      </c>
      <c r="F251">
        <v>120235</v>
      </c>
      <c r="G251">
        <f t="shared" si="12"/>
        <v>8.9921001479629279</v>
      </c>
      <c r="H251">
        <f t="shared" si="13"/>
        <v>4082.4134671751694</v>
      </c>
    </row>
    <row r="252" spans="1:8" x14ac:dyDescent="0.35">
      <c r="B252" t="s">
        <v>10</v>
      </c>
      <c r="C252">
        <v>2018.8739726027397</v>
      </c>
      <c r="D252">
        <v>30</v>
      </c>
      <c r="E252" s="1">
        <v>16917.88</v>
      </c>
      <c r="F252">
        <v>120235</v>
      </c>
      <c r="G252">
        <f t="shared" si="12"/>
        <v>9.3804521700558627</v>
      </c>
      <c r="H252">
        <f t="shared" si="13"/>
        <v>4258.7252852053616</v>
      </c>
    </row>
    <row r="253" spans="1:8" x14ac:dyDescent="0.35">
      <c r="B253" t="s">
        <v>11</v>
      </c>
      <c r="C253">
        <v>2018.9561643835616</v>
      </c>
      <c r="D253">
        <v>31</v>
      </c>
      <c r="E253" s="1">
        <v>15532.63</v>
      </c>
      <c r="F253">
        <v>120235</v>
      </c>
      <c r="G253">
        <f t="shared" si="12"/>
        <v>8.3345545081741808</v>
      </c>
      <c r="H253">
        <f t="shared" si="13"/>
        <v>3783.8877467110779</v>
      </c>
    </row>
    <row r="254" spans="1:8" x14ac:dyDescent="0.35">
      <c r="A254">
        <v>2019</v>
      </c>
      <c r="B254" t="s">
        <v>0</v>
      </c>
      <c r="C254">
        <v>2019.041095890411</v>
      </c>
      <c r="D254">
        <v>31</v>
      </c>
      <c r="E254" s="1">
        <v>14685.14</v>
      </c>
      <c r="F254">
        <v>121248</v>
      </c>
      <c r="G254">
        <f t="shared" si="12"/>
        <v>7.8139712580560028</v>
      </c>
      <c r="H254">
        <f t="shared" si="13"/>
        <v>3547.5429511574253</v>
      </c>
    </row>
    <row r="255" spans="1:8" x14ac:dyDescent="0.35">
      <c r="B255" t="s">
        <v>1</v>
      </c>
      <c r="C255">
        <v>2019.1260273972603</v>
      </c>
      <c r="D255">
        <v>28</v>
      </c>
      <c r="E255" s="1">
        <v>12455.31</v>
      </c>
      <c r="F255">
        <v>121248</v>
      </c>
      <c r="G255">
        <f t="shared" si="12"/>
        <v>7.3375643309580365</v>
      </c>
      <c r="H255">
        <f t="shared" si="13"/>
        <v>3331.2542062549487</v>
      </c>
    </row>
    <row r="256" spans="1:8" x14ac:dyDescent="0.35">
      <c r="B256" t="s">
        <v>2</v>
      </c>
      <c r="C256">
        <v>2019.2027397260274</v>
      </c>
      <c r="D256">
        <v>31</v>
      </c>
      <c r="E256" s="1">
        <v>13699.52</v>
      </c>
      <c r="F256">
        <v>121248</v>
      </c>
      <c r="G256">
        <f t="shared" si="12"/>
        <v>7.2895223013987858</v>
      </c>
      <c r="H256">
        <f t="shared" si="13"/>
        <v>3309.4431248350488</v>
      </c>
    </row>
    <row r="257" spans="1:8" x14ac:dyDescent="0.35">
      <c r="B257" t="s">
        <v>3</v>
      </c>
      <c r="C257">
        <v>2019.2876712328766</v>
      </c>
      <c r="D257">
        <v>30</v>
      </c>
      <c r="E257" s="1">
        <v>18165.16</v>
      </c>
      <c r="F257">
        <v>121248</v>
      </c>
      <c r="G257">
        <f t="shared" si="12"/>
        <v>9.987881587050234</v>
      </c>
      <c r="H257">
        <f t="shared" si="13"/>
        <v>4534.4982405208066</v>
      </c>
    </row>
    <row r="258" spans="1:8" x14ac:dyDescent="0.35">
      <c r="B258" t="s">
        <v>4</v>
      </c>
      <c r="C258">
        <v>2019.3698630136987</v>
      </c>
      <c r="D258">
        <v>31</v>
      </c>
      <c r="E258" s="1">
        <v>18158.82</v>
      </c>
      <c r="F258">
        <v>121248</v>
      </c>
      <c r="G258">
        <f t="shared" si="12"/>
        <v>9.662318340867877</v>
      </c>
      <c r="H258">
        <f t="shared" si="13"/>
        <v>4386.6925267540164</v>
      </c>
    </row>
    <row r="259" spans="1:8" x14ac:dyDescent="0.35">
      <c r="B259" t="s">
        <v>5</v>
      </c>
      <c r="C259">
        <v>2019.4547945205479</v>
      </c>
      <c r="D259">
        <v>30</v>
      </c>
      <c r="E259" s="1">
        <v>16971.54</v>
      </c>
      <c r="F259">
        <v>121248</v>
      </c>
      <c r="G259">
        <f t="shared" si="12"/>
        <v>9.3315848508841377</v>
      </c>
      <c r="H259">
        <f t="shared" si="13"/>
        <v>4236.5395223013984</v>
      </c>
    </row>
    <row r="260" spans="1:8" x14ac:dyDescent="0.35">
      <c r="B260" t="s">
        <v>6</v>
      </c>
      <c r="C260">
        <v>2019.5369863013698</v>
      </c>
      <c r="D260">
        <v>31</v>
      </c>
      <c r="E260" s="1">
        <v>18784.66</v>
      </c>
      <c r="F260">
        <v>121248</v>
      </c>
      <c r="G260">
        <f t="shared" si="12"/>
        <v>9.9953281570590597</v>
      </c>
      <c r="H260">
        <f t="shared" si="13"/>
        <v>4537.8789833048131</v>
      </c>
    </row>
    <row r="261" spans="1:8" x14ac:dyDescent="0.35">
      <c r="B261" t="s">
        <v>7</v>
      </c>
      <c r="C261">
        <v>2019.6219178082192</v>
      </c>
      <c r="D261">
        <v>31</v>
      </c>
      <c r="E261" s="1">
        <v>17323.599999999999</v>
      </c>
      <c r="F261">
        <v>121248</v>
      </c>
      <c r="G261">
        <f t="shared" si="12"/>
        <v>9.2178973088481939</v>
      </c>
      <c r="H261">
        <f t="shared" si="13"/>
        <v>4184.9253782170799</v>
      </c>
    </row>
    <row r="262" spans="1:8" x14ac:dyDescent="0.35">
      <c r="B262" t="s">
        <v>8</v>
      </c>
      <c r="C262">
        <v>2019.7068493150684</v>
      </c>
      <c r="D262">
        <v>30</v>
      </c>
      <c r="E262" s="1">
        <v>16254.97</v>
      </c>
      <c r="F262">
        <v>121248</v>
      </c>
      <c r="G262">
        <f t="shared" si="12"/>
        <v>8.9375879739597082</v>
      </c>
      <c r="H262">
        <f t="shared" si="13"/>
        <v>4057.6649401777076</v>
      </c>
    </row>
    <row r="263" spans="1:8" x14ac:dyDescent="0.35">
      <c r="B263" t="s">
        <v>9</v>
      </c>
      <c r="C263">
        <v>2019.7890410958903</v>
      </c>
      <c r="D263">
        <v>31</v>
      </c>
      <c r="E263" s="1">
        <v>16743.810000000001</v>
      </c>
      <c r="F263">
        <v>121248</v>
      </c>
      <c r="G263">
        <f t="shared" si="12"/>
        <v>8.9093907235716294</v>
      </c>
      <c r="H263">
        <f t="shared" si="13"/>
        <v>4044.8633885015197</v>
      </c>
    </row>
    <row r="264" spans="1:8" x14ac:dyDescent="0.35">
      <c r="B264" t="s">
        <v>10</v>
      </c>
      <c r="C264">
        <v>2019.8739726027397</v>
      </c>
      <c r="D264">
        <v>30</v>
      </c>
      <c r="E264" s="1">
        <v>14416.14</v>
      </c>
      <c r="F264">
        <v>121248</v>
      </c>
      <c r="G264">
        <f t="shared" si="12"/>
        <v>7.9265307468989183</v>
      </c>
      <c r="H264">
        <f t="shared" si="13"/>
        <v>3598.6449590921088</v>
      </c>
    </row>
    <row r="265" spans="1:8" x14ac:dyDescent="0.35">
      <c r="B265" t="s">
        <v>11</v>
      </c>
      <c r="C265">
        <v>2019.9561643835616</v>
      </c>
      <c r="D265">
        <v>31</v>
      </c>
      <c r="E265" s="1">
        <v>19127.060000000001</v>
      </c>
      <c r="F265">
        <v>121248</v>
      </c>
      <c r="G265">
        <f t="shared" si="12"/>
        <v>10.177519389744507</v>
      </c>
      <c r="H265">
        <f t="shared" si="13"/>
        <v>4620.5938029440058</v>
      </c>
    </row>
    <row r="266" spans="1:8" x14ac:dyDescent="0.35">
      <c r="A266">
        <v>2020</v>
      </c>
      <c r="B266" t="s">
        <v>0</v>
      </c>
      <c r="C266">
        <v>2020.041095890411</v>
      </c>
      <c r="D266">
        <v>31</v>
      </c>
      <c r="E266" s="1">
        <v>15357.87</v>
      </c>
      <c r="F266">
        <v>121508</v>
      </c>
      <c r="G266">
        <f t="shared" si="12"/>
        <v>8.154445160653168</v>
      </c>
      <c r="H266">
        <f t="shared" si="13"/>
        <v>3702.1181029365384</v>
      </c>
    </row>
    <row r="267" spans="1:8" x14ac:dyDescent="0.35">
      <c r="B267" t="s">
        <v>1</v>
      </c>
      <c r="C267">
        <v>2020.1260273972603</v>
      </c>
      <c r="D267">
        <v>29</v>
      </c>
      <c r="E267" s="1">
        <v>13170.07</v>
      </c>
      <c r="F267">
        <v>121508</v>
      </c>
      <c r="G267">
        <f t="shared" si="12"/>
        <v>7.4750690461136093</v>
      </c>
      <c r="H267">
        <f t="shared" si="13"/>
        <v>3393.6813469355789</v>
      </c>
    </row>
    <row r="268" spans="1:8" x14ac:dyDescent="0.35">
      <c r="B268" t="s">
        <v>2</v>
      </c>
      <c r="C268">
        <v>2020.2027397260274</v>
      </c>
      <c r="D268">
        <v>31</v>
      </c>
      <c r="E268" s="1">
        <v>17405.650000000001</v>
      </c>
      <c r="F268">
        <v>121508</v>
      </c>
      <c r="G268">
        <f t="shared" si="12"/>
        <v>9.2417384969740475</v>
      </c>
      <c r="H268">
        <f t="shared" si="13"/>
        <v>4195.7492776262179</v>
      </c>
    </row>
    <row r="269" spans="1:8" x14ac:dyDescent="0.35">
      <c r="B269" t="s">
        <v>3</v>
      </c>
      <c r="C269">
        <v>2020.2876712328766</v>
      </c>
      <c r="D269">
        <v>30</v>
      </c>
      <c r="E269" s="1">
        <v>18492.150000000001</v>
      </c>
      <c r="F269">
        <v>121508</v>
      </c>
      <c r="G269">
        <f t="shared" si="12"/>
        <v>10.14591631826711</v>
      </c>
      <c r="H269">
        <f t="shared" si="13"/>
        <v>4606.2460084932682</v>
      </c>
    </row>
    <row r="270" spans="1:8" x14ac:dyDescent="0.35">
      <c r="B270" t="s">
        <v>4</v>
      </c>
      <c r="C270">
        <v>2020.3698630136987</v>
      </c>
      <c r="D270">
        <v>31</v>
      </c>
      <c r="E270" s="1">
        <v>20344.349999999999</v>
      </c>
      <c r="F270">
        <v>121508</v>
      </c>
      <c r="G270">
        <f t="shared" si="12"/>
        <v>10.802076486136052</v>
      </c>
      <c r="H270">
        <f t="shared" si="13"/>
        <v>4904.1427247057673</v>
      </c>
    </row>
    <row r="271" spans="1:8" x14ac:dyDescent="0.35">
      <c r="B271" t="s">
        <v>5</v>
      </c>
      <c r="C271">
        <v>2020.4547945205479</v>
      </c>
      <c r="D271">
        <v>30</v>
      </c>
      <c r="E271" s="1">
        <v>21841.61</v>
      </c>
      <c r="F271">
        <v>121508</v>
      </c>
      <c r="G271">
        <f t="shared" si="12"/>
        <v>11.983633450746726</v>
      </c>
      <c r="H271">
        <f t="shared" si="13"/>
        <v>5440.5695866390133</v>
      </c>
    </row>
    <row r="272" spans="1:8" x14ac:dyDescent="0.35">
      <c r="B272" t="s">
        <v>6</v>
      </c>
      <c r="C272">
        <v>2020.5369863013698</v>
      </c>
      <c r="D272">
        <v>31</v>
      </c>
      <c r="E272" s="1">
        <v>20026.07</v>
      </c>
      <c r="F272">
        <v>121508</v>
      </c>
      <c r="G272">
        <f t="shared" si="12"/>
        <v>10.633081905134084</v>
      </c>
      <c r="H272">
        <f t="shared" si="13"/>
        <v>4827.4191849308745</v>
      </c>
    </row>
    <row r="273" spans="1:8" x14ac:dyDescent="0.35">
      <c r="B273" t="s">
        <v>7</v>
      </c>
      <c r="C273">
        <v>2020.6219178082192</v>
      </c>
      <c r="D273">
        <v>31</v>
      </c>
      <c r="E273" s="1">
        <v>19680.060000000001</v>
      </c>
      <c r="F273">
        <v>121508</v>
      </c>
      <c r="G273">
        <f t="shared" si="12"/>
        <v>10.449363748251807</v>
      </c>
      <c r="H273">
        <f t="shared" si="13"/>
        <v>4744.0111417063208</v>
      </c>
    </row>
    <row r="274" spans="1:8" x14ac:dyDescent="0.35">
      <c r="B274" t="s">
        <v>8</v>
      </c>
      <c r="C274">
        <v>2020.7068493150684</v>
      </c>
      <c r="D274">
        <v>30</v>
      </c>
      <c r="E274" s="1">
        <v>19022.560000000001</v>
      </c>
      <c r="F274">
        <v>121508</v>
      </c>
      <c r="G274">
        <f t="shared" si="12"/>
        <v>10.436931450329745</v>
      </c>
      <c r="H274">
        <f t="shared" si="13"/>
        <v>4738.366878449704</v>
      </c>
    </row>
    <row r="275" spans="1:8" x14ac:dyDescent="0.35">
      <c r="B275" t="s">
        <v>9</v>
      </c>
      <c r="C275">
        <v>2020.7890410958903</v>
      </c>
      <c r="D275">
        <v>31</v>
      </c>
      <c r="E275" s="1">
        <v>18707.97</v>
      </c>
      <c r="F275">
        <v>121508</v>
      </c>
      <c r="G275">
        <f t="shared" si="12"/>
        <v>9.933220910982099</v>
      </c>
      <c r="H275">
        <f t="shared" si="13"/>
        <v>4509.6822935858727</v>
      </c>
    </row>
    <row r="276" spans="1:8" x14ac:dyDescent="0.35">
      <c r="B276" t="s">
        <v>10</v>
      </c>
      <c r="C276">
        <v>2020.8739726027397</v>
      </c>
      <c r="D276">
        <v>30</v>
      </c>
      <c r="E276" s="1">
        <v>19424.689999999999</v>
      </c>
      <c r="F276">
        <v>121508</v>
      </c>
      <c r="G276">
        <f t="shared" si="12"/>
        <v>10.657564385335396</v>
      </c>
      <c r="H276">
        <f t="shared" si="13"/>
        <v>4838.5342309422704</v>
      </c>
    </row>
    <row r="277" spans="1:8" x14ac:dyDescent="0.35">
      <c r="B277" t="s">
        <v>11</v>
      </c>
      <c r="C277">
        <v>2020.9561643835616</v>
      </c>
      <c r="D277">
        <v>31</v>
      </c>
      <c r="E277" s="1">
        <v>19532.349999999999</v>
      </c>
      <c r="F277">
        <v>121508</v>
      </c>
      <c r="G277">
        <f t="shared" si="12"/>
        <v>10.370935353254319</v>
      </c>
      <c r="H277">
        <f t="shared" si="13"/>
        <v>4708.4046503774607</v>
      </c>
    </row>
    <row r="278" spans="1:8" x14ac:dyDescent="0.35">
      <c r="A278">
        <v>2021</v>
      </c>
      <c r="B278" t="s">
        <v>0</v>
      </c>
      <c r="C278">
        <v>2021.041095890411</v>
      </c>
      <c r="D278">
        <v>31</v>
      </c>
      <c r="E278" s="1">
        <v>16394.93</v>
      </c>
      <c r="F278">
        <v>121599</v>
      </c>
      <c r="G278">
        <f t="shared" si="12"/>
        <v>8.6985700487244024</v>
      </c>
      <c r="H278">
        <f t="shared" si="13"/>
        <v>3949.1508021208788</v>
      </c>
    </row>
    <row r="279" spans="1:8" x14ac:dyDescent="0.35">
      <c r="B279" t="s">
        <v>1</v>
      </c>
      <c r="C279">
        <v>2021.1260273972603</v>
      </c>
      <c r="D279">
        <v>28</v>
      </c>
      <c r="E279" s="1">
        <v>13234.63</v>
      </c>
      <c r="F279">
        <v>121599</v>
      </c>
      <c r="G279">
        <f t="shared" si="12"/>
        <v>7.7741652010766069</v>
      </c>
      <c r="H279">
        <f t="shared" si="13"/>
        <v>3529.4710012887795</v>
      </c>
    </row>
    <row r="280" spans="1:8" x14ac:dyDescent="0.35">
      <c r="B280" t="s">
        <v>2</v>
      </c>
      <c r="C280">
        <v>2021.2027397260274</v>
      </c>
      <c r="D280">
        <v>31</v>
      </c>
      <c r="E280" s="1">
        <v>18763.060000000001</v>
      </c>
      <c r="F280">
        <v>121599</v>
      </c>
      <c r="G280">
        <f t="shared" si="12"/>
        <v>9.9550160774348466</v>
      </c>
      <c r="H280">
        <f t="shared" si="13"/>
        <v>4519.5772991554204</v>
      </c>
    </row>
    <row r="281" spans="1:8" x14ac:dyDescent="0.35">
      <c r="B281" t="s">
        <v>3</v>
      </c>
      <c r="C281">
        <v>2021.2876712328766</v>
      </c>
      <c r="D281">
        <v>30</v>
      </c>
      <c r="E281" s="1">
        <v>20037.96</v>
      </c>
      <c r="F281">
        <v>121599</v>
      </c>
      <c r="G281">
        <f t="shared" si="12"/>
        <v>10.98581402807589</v>
      </c>
      <c r="H281">
        <f t="shared" si="13"/>
        <v>4987.5595687464538</v>
      </c>
    </row>
    <row r="282" spans="1:8" x14ac:dyDescent="0.35">
      <c r="B282" t="s">
        <v>4</v>
      </c>
      <c r="C282">
        <v>2021.3698630136987</v>
      </c>
      <c r="D282">
        <v>31</v>
      </c>
      <c r="E282" s="1">
        <v>18535.04</v>
      </c>
      <c r="F282">
        <v>121599</v>
      </c>
      <c r="G282">
        <f t="shared" si="12"/>
        <v>9.834036729397976</v>
      </c>
      <c r="H282">
        <f t="shared" si="13"/>
        <v>4464.6526751466808</v>
      </c>
    </row>
    <row r="283" spans="1:8" x14ac:dyDescent="0.35">
      <c r="B283" t="s">
        <v>5</v>
      </c>
      <c r="C283">
        <v>2021.4547945205479</v>
      </c>
      <c r="D283">
        <v>30</v>
      </c>
      <c r="E283" s="1">
        <v>21223.26</v>
      </c>
      <c r="F283">
        <v>121599</v>
      </c>
      <c r="G283">
        <f t="shared" si="12"/>
        <v>11.635654898477783</v>
      </c>
      <c r="H283">
        <f t="shared" si="13"/>
        <v>5282.5873239089133</v>
      </c>
    </row>
    <row r="284" spans="1:8" x14ac:dyDescent="0.35">
      <c r="B284" t="s">
        <v>6</v>
      </c>
      <c r="C284">
        <v>2021.5369863013698</v>
      </c>
      <c r="D284">
        <v>31</v>
      </c>
      <c r="E284" s="1">
        <v>20444.93</v>
      </c>
      <c r="F284">
        <v>121599</v>
      </c>
      <c r="G284">
        <f t="shared" si="12"/>
        <v>10.847356819838025</v>
      </c>
      <c r="H284">
        <f t="shared" si="13"/>
        <v>4924.6999962064629</v>
      </c>
    </row>
    <row r="285" spans="1:8" x14ac:dyDescent="0.35">
      <c r="B285" t="s">
        <v>7</v>
      </c>
      <c r="C285">
        <v>2021.6219178082192</v>
      </c>
      <c r="D285">
        <v>31</v>
      </c>
      <c r="E285" s="1">
        <v>19887.21</v>
      </c>
      <c r="F285">
        <v>121599</v>
      </c>
      <c r="G285">
        <f t="shared" si="12"/>
        <v>10.551450311693459</v>
      </c>
      <c r="H285">
        <f t="shared" si="13"/>
        <v>4790.3584415088308</v>
      </c>
    </row>
    <row r="286" spans="1:8" x14ac:dyDescent="0.35">
      <c r="B286" t="s">
        <v>8</v>
      </c>
      <c r="C286">
        <v>2021.7068493150684</v>
      </c>
      <c r="D286">
        <v>30</v>
      </c>
      <c r="E286" s="1">
        <v>18773.580000000002</v>
      </c>
      <c r="F286">
        <v>121599</v>
      </c>
      <c r="G286">
        <f t="shared" si="12"/>
        <v>10.292617537973173</v>
      </c>
      <c r="H286">
        <f t="shared" si="13"/>
        <v>4672.8483622398207</v>
      </c>
    </row>
    <row r="287" spans="1:8" x14ac:dyDescent="0.35">
      <c r="B287" t="s">
        <v>9</v>
      </c>
      <c r="C287">
        <v>2021.7890410958903</v>
      </c>
      <c r="D287">
        <v>31</v>
      </c>
      <c r="E287" s="1">
        <v>17289.27</v>
      </c>
      <c r="F287">
        <v>121599</v>
      </c>
      <c r="G287">
        <f t="shared" si="12"/>
        <v>9.1730752242497751</v>
      </c>
      <c r="H287">
        <f t="shared" si="13"/>
        <v>4164.5761518093977</v>
      </c>
    </row>
    <row r="288" spans="1:8" x14ac:dyDescent="0.35">
      <c r="B288" t="s">
        <v>10</v>
      </c>
      <c r="C288">
        <v>2021.8739726027397</v>
      </c>
      <c r="D288">
        <v>30</v>
      </c>
      <c r="E288" s="1">
        <v>19447.59</v>
      </c>
      <c r="F288">
        <v>121599</v>
      </c>
      <c r="G288">
        <f t="shared" si="12"/>
        <v>10.662143603154631</v>
      </c>
      <c r="H288">
        <f t="shared" si="13"/>
        <v>4840.6131958322021</v>
      </c>
    </row>
    <row r="289" spans="2:8" x14ac:dyDescent="0.35">
      <c r="B289" t="s">
        <v>11</v>
      </c>
      <c r="C289">
        <v>2021.9561643835616</v>
      </c>
      <c r="D289">
        <v>31</v>
      </c>
      <c r="E289" s="1">
        <v>17753.55</v>
      </c>
      <c r="F289">
        <v>121599</v>
      </c>
      <c r="G289">
        <f t="shared" si="12"/>
        <v>9.4194057729146223</v>
      </c>
      <c r="H289">
        <f t="shared" si="13"/>
        <v>4276.410220903239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01"/>
  <sheetViews>
    <sheetView workbookViewId="0">
      <selection activeCell="A20" sqref="A20"/>
    </sheetView>
  </sheetViews>
  <sheetFormatPr defaultRowHeight="14.5" x14ac:dyDescent="0.35"/>
  <sheetData>
    <row r="2" spans="1:15" x14ac:dyDescent="0.35">
      <c r="A2">
        <v>2004</v>
      </c>
      <c r="B2" t="s">
        <v>1</v>
      </c>
      <c r="C2">
        <v>2004.1260273972603</v>
      </c>
      <c r="D2">
        <v>91</v>
      </c>
      <c r="E2">
        <v>48012.97</v>
      </c>
      <c r="F2">
        <v>113930</v>
      </c>
      <c r="G2">
        <v>9.2620917220232588</v>
      </c>
      <c r="H2">
        <v>4204.9896417985592</v>
      </c>
      <c r="J2" t="s">
        <v>17</v>
      </c>
    </row>
    <row r="3" spans="1:15" ht="15" thickBot="1" x14ac:dyDescent="0.4">
      <c r="B3" t="s">
        <v>4</v>
      </c>
      <c r="C3">
        <v>2004.3698630136987</v>
      </c>
      <c r="D3">
        <v>91</v>
      </c>
      <c r="E3">
        <v>62044.22</v>
      </c>
      <c r="F3">
        <v>113930</v>
      </c>
      <c r="G3">
        <v>11.968833764322222</v>
      </c>
      <c r="H3">
        <v>5433.8505290022886</v>
      </c>
    </row>
    <row r="4" spans="1:15" x14ac:dyDescent="0.35">
      <c r="B4" t="s">
        <v>7</v>
      </c>
      <c r="C4">
        <v>2004.6219178082192</v>
      </c>
      <c r="D4">
        <v>92</v>
      </c>
      <c r="E4">
        <v>60607.78</v>
      </c>
      <c r="F4">
        <v>113930</v>
      </c>
      <c r="G4">
        <v>11.564648773655829</v>
      </c>
      <c r="H4">
        <v>5250.3505432397469</v>
      </c>
      <c r="J4" s="5" t="s">
        <v>18</v>
      </c>
      <c r="K4" s="5"/>
    </row>
    <row r="5" spans="1:15" x14ac:dyDescent="0.35">
      <c r="B5" t="s">
        <v>10</v>
      </c>
      <c r="C5">
        <v>2004.8739726027397</v>
      </c>
      <c r="D5">
        <v>92</v>
      </c>
      <c r="E5">
        <v>54887.270000000004</v>
      </c>
      <c r="F5">
        <v>113930</v>
      </c>
      <c r="G5">
        <v>10.473110872809011</v>
      </c>
      <c r="H5">
        <v>4754.792336255291</v>
      </c>
      <c r="J5" t="s">
        <v>19</v>
      </c>
      <c r="K5">
        <v>0.60153268236173318</v>
      </c>
    </row>
    <row r="6" spans="1:15" x14ac:dyDescent="0.35">
      <c r="A6">
        <v>2005</v>
      </c>
      <c r="B6" t="s">
        <v>1</v>
      </c>
      <c r="C6">
        <v>2005.1260273972603</v>
      </c>
      <c r="D6">
        <v>90</v>
      </c>
      <c r="E6">
        <v>47222.100000000006</v>
      </c>
      <c r="F6">
        <v>114709</v>
      </c>
      <c r="G6">
        <v>9.1481923824634528</v>
      </c>
      <c r="H6">
        <v>4153.2793416384075</v>
      </c>
      <c r="J6" t="s">
        <v>20</v>
      </c>
      <c r="K6">
        <v>0.36184156794930178</v>
      </c>
    </row>
    <row r="7" spans="1:15" x14ac:dyDescent="0.35">
      <c r="B7" t="s">
        <v>4</v>
      </c>
      <c r="C7">
        <v>2005.3698630136987</v>
      </c>
      <c r="D7">
        <v>91</v>
      </c>
      <c r="E7">
        <v>60328.54</v>
      </c>
      <c r="F7">
        <v>114709</v>
      </c>
      <c r="G7">
        <v>11.558831286315616</v>
      </c>
      <c r="H7">
        <v>5247.70940398729</v>
      </c>
      <c r="J7" t="s">
        <v>21</v>
      </c>
      <c r="K7">
        <v>0.35758717840229709</v>
      </c>
    </row>
    <row r="8" spans="1:15" x14ac:dyDescent="0.35">
      <c r="B8" t="s">
        <v>7</v>
      </c>
      <c r="C8">
        <v>2005.6219178082192</v>
      </c>
      <c r="D8">
        <v>92</v>
      </c>
      <c r="E8">
        <v>59144.249999999993</v>
      </c>
      <c r="F8">
        <v>114709</v>
      </c>
      <c r="G8">
        <v>11.208750535855</v>
      </c>
      <c r="H8">
        <v>5088.7727432781703</v>
      </c>
      <c r="J8" t="s">
        <v>22</v>
      </c>
      <c r="K8">
        <v>447.31954718105874</v>
      </c>
    </row>
    <row r="9" spans="1:15" ht="15" thickBot="1" x14ac:dyDescent="0.4">
      <c r="B9" t="s">
        <v>10</v>
      </c>
      <c r="C9">
        <v>2005.8739726027397</v>
      </c>
      <c r="D9">
        <v>92</v>
      </c>
      <c r="E9">
        <v>55860.41</v>
      </c>
      <c r="F9">
        <v>114709</v>
      </c>
      <c r="G9">
        <v>10.586412043784138</v>
      </c>
      <c r="H9">
        <v>4806.2310678779986</v>
      </c>
      <c r="J9" s="3" t="s">
        <v>23</v>
      </c>
      <c r="K9" s="3">
        <v>152</v>
      </c>
    </row>
    <row r="10" spans="1:15" x14ac:dyDescent="0.35">
      <c r="A10">
        <v>2006</v>
      </c>
      <c r="B10" t="s">
        <v>0</v>
      </c>
      <c r="C10">
        <v>2006.041095890411</v>
      </c>
      <c r="D10">
        <v>31</v>
      </c>
      <c r="E10">
        <v>18571.95</v>
      </c>
      <c r="F10">
        <v>115417</v>
      </c>
      <c r="G10">
        <v>10.381402415420997</v>
      </c>
      <c r="H10">
        <v>4713.1566966011324</v>
      </c>
    </row>
    <row r="11" spans="1:15" ht="15" thickBot="1" x14ac:dyDescent="0.4">
      <c r="B11" t="s">
        <v>1</v>
      </c>
      <c r="C11">
        <v>2006.1260273972603</v>
      </c>
      <c r="D11">
        <v>28</v>
      </c>
      <c r="E11">
        <v>13828.07</v>
      </c>
      <c r="F11">
        <v>115417</v>
      </c>
      <c r="G11">
        <v>8.5578319113673516</v>
      </c>
      <c r="H11">
        <v>3885.2556877607776</v>
      </c>
      <c r="J11" t="s">
        <v>24</v>
      </c>
    </row>
    <row r="12" spans="1:15" x14ac:dyDescent="0.35">
      <c r="B12" t="s">
        <v>2</v>
      </c>
      <c r="C12">
        <v>2006.2027397260274</v>
      </c>
      <c r="D12">
        <v>31</v>
      </c>
      <c r="E12">
        <v>16247.720000000001</v>
      </c>
      <c r="F12">
        <v>115417</v>
      </c>
      <c r="G12">
        <v>9.0821975965412385</v>
      </c>
      <c r="H12">
        <v>4123.3177088297225</v>
      </c>
      <c r="J12" s="4"/>
      <c r="K12" s="4" t="s">
        <v>29</v>
      </c>
      <c r="L12" s="4" t="s">
        <v>30</v>
      </c>
      <c r="M12" s="4" t="s">
        <v>31</v>
      </c>
      <c r="N12" s="4" t="s">
        <v>32</v>
      </c>
      <c r="O12" s="4" t="s">
        <v>33</v>
      </c>
    </row>
    <row r="13" spans="1:15" x14ac:dyDescent="0.35">
      <c r="B13" t="s">
        <v>3</v>
      </c>
      <c r="C13">
        <v>2006.2876712328766</v>
      </c>
      <c r="D13">
        <v>30</v>
      </c>
      <c r="E13">
        <v>17420.59</v>
      </c>
      <c r="F13">
        <v>115417</v>
      </c>
      <c r="G13">
        <v>10.062405595940517</v>
      </c>
      <c r="H13">
        <v>4568.3321405569941</v>
      </c>
      <c r="J13" t="s">
        <v>25</v>
      </c>
      <c r="K13">
        <v>1</v>
      </c>
      <c r="L13">
        <v>17018330.633158047</v>
      </c>
      <c r="M13">
        <v>17018330.633158047</v>
      </c>
      <c r="N13">
        <v>85.051348484075675</v>
      </c>
      <c r="O13">
        <v>2.5040741066630795E-16</v>
      </c>
    </row>
    <row r="14" spans="1:15" x14ac:dyDescent="0.35">
      <c r="B14" t="s">
        <v>4</v>
      </c>
      <c r="C14">
        <v>2006.3698630136987</v>
      </c>
      <c r="D14">
        <v>31</v>
      </c>
      <c r="E14">
        <v>19756.669999999998</v>
      </c>
      <c r="F14">
        <v>115417</v>
      </c>
      <c r="G14">
        <v>11.043640633249364</v>
      </c>
      <c r="H14">
        <v>5013.8128474952109</v>
      </c>
      <c r="J14" t="s">
        <v>26</v>
      </c>
      <c r="K14">
        <v>150</v>
      </c>
      <c r="L14">
        <v>30014216.593540113</v>
      </c>
      <c r="M14">
        <v>200094.77729026743</v>
      </c>
    </row>
    <row r="15" spans="1:15" ht="15" thickBot="1" x14ac:dyDescent="0.4">
      <c r="B15" t="s">
        <v>5</v>
      </c>
      <c r="C15">
        <v>2006.4547945205479</v>
      </c>
      <c r="D15">
        <v>30</v>
      </c>
      <c r="E15">
        <v>22225.670000000002</v>
      </c>
      <c r="F15">
        <v>115417</v>
      </c>
      <c r="G15">
        <v>12.83789505301068</v>
      </c>
      <c r="H15">
        <v>5828.404354066849</v>
      </c>
      <c r="J15" s="3" t="s">
        <v>27</v>
      </c>
      <c r="K15" s="3">
        <v>151</v>
      </c>
      <c r="L15" s="3">
        <v>47032547.22669816</v>
      </c>
      <c r="M15" s="3"/>
      <c r="N15" s="3"/>
      <c r="O15" s="3"/>
    </row>
    <row r="16" spans="1:15" ht="15" thickBot="1" x14ac:dyDescent="0.4">
      <c r="B16" t="s">
        <v>6</v>
      </c>
      <c r="C16">
        <v>2006.5369863013698</v>
      </c>
      <c r="D16">
        <v>31</v>
      </c>
      <c r="E16">
        <v>20388.05</v>
      </c>
      <c r="F16">
        <v>115417</v>
      </c>
      <c r="G16">
        <v>11.396571254807602</v>
      </c>
      <c r="H16">
        <v>5174.0433496826518</v>
      </c>
    </row>
    <row r="17" spans="1:18" x14ac:dyDescent="0.35">
      <c r="B17" t="s">
        <v>7</v>
      </c>
      <c r="C17">
        <v>2006.6219178082192</v>
      </c>
      <c r="D17">
        <v>31</v>
      </c>
      <c r="E17">
        <v>19529.900000000001</v>
      </c>
      <c r="F17">
        <v>115417</v>
      </c>
      <c r="G17">
        <v>10.916880081678581</v>
      </c>
      <c r="H17">
        <v>4956.2635570820757</v>
      </c>
      <c r="J17" s="4"/>
      <c r="K17" s="4" t="s">
        <v>34</v>
      </c>
      <c r="L17" s="4" t="s">
        <v>22</v>
      </c>
      <c r="M17" s="4" t="s">
        <v>35</v>
      </c>
      <c r="N17" s="4" t="s">
        <v>36</v>
      </c>
      <c r="O17" s="4" t="s">
        <v>37</v>
      </c>
      <c r="P17" s="4" t="s">
        <v>38</v>
      </c>
      <c r="Q17" s="4" t="s">
        <v>39</v>
      </c>
      <c r="R17" s="4" t="s">
        <v>40</v>
      </c>
    </row>
    <row r="18" spans="1:18" x14ac:dyDescent="0.35">
      <c r="B18" t="s">
        <v>8</v>
      </c>
      <c r="C18">
        <v>2006.7068493150684</v>
      </c>
      <c r="D18">
        <v>30</v>
      </c>
      <c r="E18">
        <v>18353.490000000002</v>
      </c>
      <c r="F18">
        <v>115417</v>
      </c>
      <c r="G18">
        <v>10.601263245449111</v>
      </c>
      <c r="H18">
        <v>4812.9735134338962</v>
      </c>
      <c r="J18" t="s">
        <v>28</v>
      </c>
      <c r="K18">
        <v>185040.54830732857</v>
      </c>
      <c r="L18">
        <v>19627.583692672484</v>
      </c>
      <c r="M18">
        <v>9.4275765781811085</v>
      </c>
      <c r="N18">
        <v>7.3558373016782449E-17</v>
      </c>
      <c r="O18">
        <v>146258.30105635745</v>
      </c>
      <c r="P18">
        <v>223822.79555829969</v>
      </c>
      <c r="Q18">
        <v>146258.30105635745</v>
      </c>
      <c r="R18">
        <v>223822.79555829969</v>
      </c>
    </row>
    <row r="19" spans="1:18" ht="15" thickBot="1" x14ac:dyDescent="0.4">
      <c r="B19" t="s">
        <v>9</v>
      </c>
      <c r="C19">
        <v>2006.7890410958903</v>
      </c>
      <c r="D19">
        <v>31</v>
      </c>
      <c r="E19">
        <v>18931.64</v>
      </c>
      <c r="F19">
        <v>115417</v>
      </c>
      <c r="G19">
        <v>10.582462973671626</v>
      </c>
      <c r="H19">
        <v>4804.4381900469189</v>
      </c>
      <c r="J19" s="3" t="s">
        <v>41</v>
      </c>
      <c r="K19" s="3">
        <v>-89.982661964982043</v>
      </c>
      <c r="L19" s="3">
        <v>9.7570433588232692</v>
      </c>
      <c r="M19" s="3">
        <v>-9.2223287993909508</v>
      </c>
      <c r="N19" s="3">
        <v>2.5040741066630252E-16</v>
      </c>
      <c r="O19" s="3">
        <v>-109.2616559514704</v>
      </c>
      <c r="P19" s="3">
        <v>-70.703667978493684</v>
      </c>
      <c r="Q19" s="3">
        <v>-109.2616559514704</v>
      </c>
      <c r="R19" s="3">
        <v>-70.703667978493684</v>
      </c>
    </row>
    <row r="20" spans="1:18" x14ac:dyDescent="0.35">
      <c r="B20" t="s">
        <v>10</v>
      </c>
      <c r="C20">
        <v>2006.8739726027397</v>
      </c>
      <c r="D20">
        <v>30</v>
      </c>
      <c r="E20">
        <v>17953.8</v>
      </c>
      <c r="F20">
        <v>115417</v>
      </c>
      <c r="G20">
        <v>10.370396042177495</v>
      </c>
      <c r="H20">
        <v>4708.1598031485828</v>
      </c>
    </row>
    <row r="21" spans="1:18" x14ac:dyDescent="0.35">
      <c r="B21" t="s">
        <v>11</v>
      </c>
      <c r="C21">
        <v>2006.9561643835616</v>
      </c>
      <c r="D21">
        <v>31</v>
      </c>
      <c r="E21">
        <v>16978.34</v>
      </c>
      <c r="F21">
        <v>115417</v>
      </c>
      <c r="G21">
        <v>9.490601680805673</v>
      </c>
      <c r="H21">
        <v>4308.7331630857752</v>
      </c>
    </row>
    <row r="22" spans="1:18" x14ac:dyDescent="0.35">
      <c r="A22">
        <v>2007</v>
      </c>
      <c r="B22" t="s">
        <v>0</v>
      </c>
      <c r="C22">
        <v>2007.041095890411</v>
      </c>
      <c r="D22">
        <v>31</v>
      </c>
      <c r="E22">
        <v>17522.96</v>
      </c>
      <c r="F22">
        <v>115963</v>
      </c>
      <c r="G22">
        <v>9.7489160196536542</v>
      </c>
      <c r="H22">
        <v>4426.0078729227589</v>
      </c>
    </row>
    <row r="23" spans="1:18" x14ac:dyDescent="0.35">
      <c r="B23" t="s">
        <v>1</v>
      </c>
      <c r="C23">
        <v>2007.1260273972603</v>
      </c>
      <c r="D23">
        <v>28</v>
      </c>
      <c r="E23">
        <v>13099.14</v>
      </c>
      <c r="F23">
        <v>115963</v>
      </c>
      <c r="G23">
        <v>8.068546494509949</v>
      </c>
      <c r="H23">
        <v>3663.1201085075168</v>
      </c>
    </row>
    <row r="24" spans="1:18" x14ac:dyDescent="0.35">
      <c r="B24" t="s">
        <v>2</v>
      </c>
      <c r="C24">
        <v>2007.2027397260274</v>
      </c>
      <c r="D24">
        <v>31</v>
      </c>
      <c r="E24">
        <v>16374.75</v>
      </c>
      <c r="F24">
        <v>115963</v>
      </c>
      <c r="G24">
        <v>9.1101082575560106</v>
      </c>
      <c r="H24">
        <v>4135.9891489304291</v>
      </c>
    </row>
    <row r="25" spans="1:18" x14ac:dyDescent="0.35">
      <c r="B25" t="s">
        <v>3</v>
      </c>
      <c r="C25">
        <v>2007.2876712328766</v>
      </c>
      <c r="D25">
        <v>30</v>
      </c>
      <c r="E25">
        <v>17659.25</v>
      </c>
      <c r="F25">
        <v>115963</v>
      </c>
      <c r="G25">
        <v>10.152232464952901</v>
      </c>
      <c r="H25">
        <v>4609.1135390886166</v>
      </c>
    </row>
    <row r="26" spans="1:18" x14ac:dyDescent="0.35">
      <c r="B26" t="s">
        <v>4</v>
      </c>
      <c r="C26">
        <v>2007.3698630136987</v>
      </c>
      <c r="D26">
        <v>31</v>
      </c>
      <c r="E26">
        <v>19237.14</v>
      </c>
      <c r="F26">
        <v>115963</v>
      </c>
      <c r="G26">
        <v>10.702601747554072</v>
      </c>
      <c r="H26">
        <v>4858.9811933895489</v>
      </c>
    </row>
    <row r="27" spans="1:18" x14ac:dyDescent="0.35">
      <c r="B27" t="s">
        <v>5</v>
      </c>
      <c r="C27">
        <v>2007.4547945205479</v>
      </c>
      <c r="D27">
        <v>30</v>
      </c>
      <c r="E27">
        <v>18224.419999999998</v>
      </c>
      <c r="F27">
        <v>115963</v>
      </c>
      <c r="G27">
        <v>10.477146446136555</v>
      </c>
      <c r="H27">
        <v>4756.6244865459958</v>
      </c>
    </row>
    <row r="28" spans="1:18" x14ac:dyDescent="0.35">
      <c r="B28" t="s">
        <v>6</v>
      </c>
      <c r="C28">
        <v>2007.5369863013698</v>
      </c>
      <c r="D28">
        <v>31</v>
      </c>
      <c r="E28">
        <v>19849.21</v>
      </c>
      <c r="F28">
        <v>115963</v>
      </c>
      <c r="G28">
        <v>11.043127493669422</v>
      </c>
      <c r="H28">
        <v>5013.5798821259177</v>
      </c>
    </row>
    <row r="29" spans="1:18" x14ac:dyDescent="0.35">
      <c r="B29" t="s">
        <v>7</v>
      </c>
      <c r="C29">
        <v>2007.6219178082192</v>
      </c>
      <c r="D29">
        <v>31</v>
      </c>
      <c r="E29">
        <v>18062.29</v>
      </c>
      <c r="F29">
        <v>115963</v>
      </c>
      <c r="G29">
        <v>10.048972795271462</v>
      </c>
      <c r="H29">
        <v>4562.2336490532434</v>
      </c>
    </row>
    <row r="30" spans="1:18" x14ac:dyDescent="0.35">
      <c r="B30" t="s">
        <v>8</v>
      </c>
      <c r="C30">
        <v>2007.7068493150684</v>
      </c>
      <c r="D30">
        <v>30</v>
      </c>
      <c r="E30">
        <v>15837.29</v>
      </c>
      <c r="F30">
        <v>115963</v>
      </c>
      <c r="G30">
        <v>9.1047949202188061</v>
      </c>
      <c r="H30">
        <v>4133.5768937793382</v>
      </c>
    </row>
    <row r="31" spans="1:18" x14ac:dyDescent="0.35">
      <c r="B31" t="s">
        <v>9</v>
      </c>
      <c r="C31">
        <v>2007.7890410958903</v>
      </c>
      <c r="D31">
        <v>31</v>
      </c>
      <c r="E31">
        <v>17426.47</v>
      </c>
      <c r="F31">
        <v>115963</v>
      </c>
      <c r="G31">
        <v>9.695233713311783</v>
      </c>
      <c r="H31">
        <v>4401.6361058435496</v>
      </c>
    </row>
    <row r="32" spans="1:18" x14ac:dyDescent="0.35">
      <c r="B32" t="s">
        <v>10</v>
      </c>
      <c r="C32">
        <v>2007.8739726027397</v>
      </c>
      <c r="D32">
        <v>30</v>
      </c>
      <c r="E32">
        <v>17082.98</v>
      </c>
      <c r="F32">
        <v>115963</v>
      </c>
      <c r="G32">
        <v>9.8209371379951644</v>
      </c>
      <c r="H32">
        <v>4458.705460649805</v>
      </c>
    </row>
    <row r="33" spans="1:8" x14ac:dyDescent="0.35">
      <c r="B33" t="s">
        <v>11</v>
      </c>
      <c r="C33">
        <v>2007.9561643835616</v>
      </c>
      <c r="D33">
        <v>31</v>
      </c>
      <c r="E33">
        <v>16356.890000000001</v>
      </c>
      <c r="F33">
        <v>115963</v>
      </c>
      <c r="G33">
        <v>9.1001718290010754</v>
      </c>
      <c r="H33">
        <v>4131.478010366488</v>
      </c>
    </row>
    <row r="34" spans="1:8" x14ac:dyDescent="0.35">
      <c r="A34">
        <v>2008</v>
      </c>
      <c r="B34" t="s">
        <v>0</v>
      </c>
      <c r="C34">
        <v>2008.041095890411</v>
      </c>
      <c r="D34">
        <v>31</v>
      </c>
      <c r="E34">
        <v>16285.18</v>
      </c>
      <c r="F34">
        <v>116289</v>
      </c>
      <c r="G34">
        <v>9.0348766795960778</v>
      </c>
      <c r="H34">
        <v>4101.8340125366194</v>
      </c>
    </row>
    <row r="35" spans="1:8" x14ac:dyDescent="0.35">
      <c r="B35" t="s">
        <v>1</v>
      </c>
      <c r="C35">
        <v>2008.1260273972603</v>
      </c>
      <c r="D35">
        <v>29</v>
      </c>
      <c r="E35">
        <v>13677.95</v>
      </c>
      <c r="F35">
        <v>116289</v>
      </c>
      <c r="G35">
        <v>8.1117465671879891</v>
      </c>
      <c r="H35">
        <v>3682.7329415033469</v>
      </c>
    </row>
    <row r="36" spans="1:8" x14ac:dyDescent="0.35">
      <c r="B36" t="s">
        <v>2</v>
      </c>
      <c r="C36">
        <v>2008.2027397260274</v>
      </c>
      <c r="D36">
        <v>31</v>
      </c>
      <c r="E36">
        <v>15091.64</v>
      </c>
      <c r="F36">
        <v>116289</v>
      </c>
      <c r="G36">
        <v>8.3727110349937401</v>
      </c>
      <c r="H36">
        <v>3801.2108098871581</v>
      </c>
    </row>
    <row r="37" spans="1:8" x14ac:dyDescent="0.35">
      <c r="B37" t="s">
        <v>3</v>
      </c>
      <c r="C37">
        <v>2008.2876712328766</v>
      </c>
      <c r="D37">
        <v>30</v>
      </c>
      <c r="E37">
        <v>16545.189999999999</v>
      </c>
      <c r="F37">
        <v>116289</v>
      </c>
      <c r="G37">
        <v>9.485098905886769</v>
      </c>
      <c r="H37">
        <v>4306.2349032725933</v>
      </c>
    </row>
    <row r="38" spans="1:8" x14ac:dyDescent="0.35">
      <c r="B38" t="s">
        <v>4</v>
      </c>
      <c r="C38">
        <v>2008.3698630136987</v>
      </c>
      <c r="D38">
        <v>31</v>
      </c>
      <c r="E38">
        <v>17798.650000000001</v>
      </c>
      <c r="F38">
        <v>116289</v>
      </c>
      <c r="G38">
        <v>9.8745367145645755</v>
      </c>
      <c r="H38">
        <v>4483.039668412317</v>
      </c>
    </row>
    <row r="39" spans="1:8" x14ac:dyDescent="0.35">
      <c r="B39" t="s">
        <v>5</v>
      </c>
      <c r="C39">
        <v>2008.4547945205479</v>
      </c>
      <c r="D39">
        <v>30</v>
      </c>
      <c r="E39">
        <v>18027.939999999999</v>
      </c>
      <c r="F39">
        <v>116289</v>
      </c>
      <c r="G39">
        <v>10.33513631269223</v>
      </c>
      <c r="H39">
        <v>4692.151885962272</v>
      </c>
    </row>
    <row r="40" spans="1:8" x14ac:dyDescent="0.35">
      <c r="B40" t="s">
        <v>6</v>
      </c>
      <c r="C40">
        <v>2008.5369863013698</v>
      </c>
      <c r="D40">
        <v>31</v>
      </c>
      <c r="E40">
        <v>18755.91</v>
      </c>
      <c r="F40">
        <v>116289</v>
      </c>
      <c r="G40">
        <v>10.405616263596896</v>
      </c>
      <c r="H40">
        <v>4724.1497836729905</v>
      </c>
    </row>
    <row r="41" spans="1:8" x14ac:dyDescent="0.35">
      <c r="B41" t="s">
        <v>7</v>
      </c>
      <c r="C41">
        <v>2008.6219178082192</v>
      </c>
      <c r="D41">
        <v>31</v>
      </c>
      <c r="E41">
        <v>16752.95</v>
      </c>
      <c r="F41">
        <v>116289</v>
      </c>
      <c r="G41">
        <v>9.2943914202630324</v>
      </c>
      <c r="H41">
        <v>4219.653704799417</v>
      </c>
    </row>
    <row r="42" spans="1:8" x14ac:dyDescent="0.35">
      <c r="B42" t="s">
        <v>8</v>
      </c>
      <c r="C42">
        <v>2008.7068493150684</v>
      </c>
      <c r="D42">
        <v>30</v>
      </c>
      <c r="E42">
        <v>17948.53</v>
      </c>
      <c r="F42">
        <v>116289</v>
      </c>
      <c r="G42">
        <v>10.289611800485572</v>
      </c>
      <c r="H42">
        <v>4671.4837574204494</v>
      </c>
    </row>
    <row r="43" spans="1:8" x14ac:dyDescent="0.35">
      <c r="B43" t="s">
        <v>9</v>
      </c>
      <c r="C43">
        <v>2008.7890410958903</v>
      </c>
      <c r="D43">
        <v>31</v>
      </c>
      <c r="E43">
        <v>16069.75</v>
      </c>
      <c r="F43">
        <v>116289</v>
      </c>
      <c r="G43">
        <v>8.9153579832669383</v>
      </c>
      <c r="H43">
        <v>4047.5725244031901</v>
      </c>
    </row>
    <row r="44" spans="1:8" x14ac:dyDescent="0.35">
      <c r="B44" t="s">
        <v>10</v>
      </c>
      <c r="C44">
        <v>2008.8739726027397</v>
      </c>
      <c r="D44">
        <v>30</v>
      </c>
      <c r="E44">
        <v>13425.53</v>
      </c>
      <c r="F44">
        <v>116289</v>
      </c>
      <c r="G44">
        <v>7.6966465730493283</v>
      </c>
      <c r="H44">
        <v>3494.2775441643948</v>
      </c>
    </row>
    <row r="45" spans="1:8" x14ac:dyDescent="0.35">
      <c r="B45" t="s">
        <v>11</v>
      </c>
      <c r="C45">
        <v>2008.9561643835616</v>
      </c>
      <c r="D45">
        <v>31</v>
      </c>
      <c r="E45">
        <v>18023.5</v>
      </c>
      <c r="F45">
        <v>116289</v>
      </c>
      <c r="G45">
        <v>9.9992815452270047</v>
      </c>
      <c r="H45">
        <v>4539.6738215330597</v>
      </c>
    </row>
    <row r="46" spans="1:8" x14ac:dyDescent="0.35">
      <c r="A46">
        <v>2009</v>
      </c>
      <c r="B46" t="s">
        <v>0</v>
      </c>
      <c r="C46">
        <v>2009.041095890411</v>
      </c>
      <c r="D46">
        <v>31</v>
      </c>
      <c r="E46">
        <v>13516.3</v>
      </c>
      <c r="F46">
        <v>116414</v>
      </c>
      <c r="G46">
        <v>7.4906742731862979</v>
      </c>
      <c r="H46">
        <v>3400.7661200265793</v>
      </c>
    </row>
    <row r="47" spans="1:8" x14ac:dyDescent="0.35">
      <c r="B47" t="s">
        <v>1</v>
      </c>
      <c r="C47">
        <v>2009.1260273972603</v>
      </c>
      <c r="D47">
        <v>28</v>
      </c>
      <c r="E47">
        <v>12449.34</v>
      </c>
      <c r="F47">
        <v>116414</v>
      </c>
      <c r="G47">
        <v>7.6385878968901633</v>
      </c>
      <c r="H47">
        <v>3467.918905188134</v>
      </c>
    </row>
    <row r="48" spans="1:8" x14ac:dyDescent="0.35">
      <c r="B48" t="s">
        <v>2</v>
      </c>
      <c r="C48">
        <v>2009.2027397260274</v>
      </c>
      <c r="D48">
        <v>31</v>
      </c>
      <c r="E48">
        <v>14964.36</v>
      </c>
      <c r="F48">
        <v>116414</v>
      </c>
      <c r="G48">
        <v>8.2931827842455483</v>
      </c>
      <c r="H48">
        <v>3765.1049840474789</v>
      </c>
    </row>
    <row r="49" spans="1:8" x14ac:dyDescent="0.35">
      <c r="B49" t="s">
        <v>3</v>
      </c>
      <c r="C49">
        <v>2009.2876712328766</v>
      </c>
      <c r="D49">
        <v>30</v>
      </c>
      <c r="E49">
        <v>15842.53</v>
      </c>
      <c r="F49">
        <v>116414</v>
      </c>
      <c r="G49">
        <v>9.072522777901856</v>
      </c>
      <c r="H49">
        <v>4118.9253411674426</v>
      </c>
    </row>
    <row r="50" spans="1:8" x14ac:dyDescent="0.35">
      <c r="B50" t="s">
        <v>4</v>
      </c>
      <c r="C50">
        <v>2009.3698630136987</v>
      </c>
      <c r="D50">
        <v>31</v>
      </c>
      <c r="E50">
        <v>16713.89</v>
      </c>
      <c r="F50">
        <v>116414</v>
      </c>
      <c r="G50">
        <v>9.2627646491914017</v>
      </c>
      <c r="H50">
        <v>4205.2951507328962</v>
      </c>
    </row>
    <row r="51" spans="1:8" x14ac:dyDescent="0.35">
      <c r="B51" t="s">
        <v>5</v>
      </c>
      <c r="C51">
        <v>2009.4547945205479</v>
      </c>
      <c r="D51">
        <v>30</v>
      </c>
      <c r="E51">
        <v>19144.259999999998</v>
      </c>
      <c r="F51">
        <v>116414</v>
      </c>
      <c r="G51">
        <v>10.963320562818906</v>
      </c>
      <c r="H51">
        <v>4977.3475355197834</v>
      </c>
    </row>
    <row r="52" spans="1:8" x14ac:dyDescent="0.35">
      <c r="B52" t="s">
        <v>6</v>
      </c>
      <c r="C52">
        <v>2009.5369863013698</v>
      </c>
      <c r="D52">
        <v>31</v>
      </c>
      <c r="E52">
        <v>17794</v>
      </c>
      <c r="F52">
        <v>116414</v>
      </c>
      <c r="G52">
        <v>9.8613568814747374</v>
      </c>
      <c r="H52">
        <v>4477.0560241895309</v>
      </c>
    </row>
    <row r="53" spans="1:8" x14ac:dyDescent="0.35">
      <c r="B53" t="s">
        <v>7</v>
      </c>
      <c r="C53">
        <v>2009.6219178082192</v>
      </c>
      <c r="D53">
        <v>31</v>
      </c>
      <c r="E53">
        <v>16280.39</v>
      </c>
      <c r="F53">
        <v>116414</v>
      </c>
      <c r="G53">
        <v>9.0225208474537766</v>
      </c>
      <c r="H53">
        <v>4096.2244647440148</v>
      </c>
    </row>
    <row r="54" spans="1:8" x14ac:dyDescent="0.35">
      <c r="B54" t="s">
        <v>8</v>
      </c>
      <c r="C54">
        <v>2009.7068493150684</v>
      </c>
      <c r="D54">
        <v>30</v>
      </c>
      <c r="E54">
        <v>15920.8</v>
      </c>
      <c r="F54">
        <v>116414</v>
      </c>
      <c r="G54">
        <v>9.1173455655390825</v>
      </c>
      <c r="H54">
        <v>4139.2748867547434</v>
      </c>
    </row>
    <row r="55" spans="1:8" x14ac:dyDescent="0.35">
      <c r="B55" t="s">
        <v>9</v>
      </c>
      <c r="C55">
        <v>2009.7890410958903</v>
      </c>
      <c r="D55">
        <v>31</v>
      </c>
      <c r="E55">
        <v>15529.32</v>
      </c>
      <c r="F55">
        <v>116414</v>
      </c>
      <c r="G55">
        <v>8.6062811423301824</v>
      </c>
      <c r="H55">
        <v>3907.2516386179027</v>
      </c>
    </row>
    <row r="56" spans="1:8" x14ac:dyDescent="0.35">
      <c r="B56" t="s">
        <v>10</v>
      </c>
      <c r="C56">
        <v>2009.8739726027397</v>
      </c>
      <c r="D56">
        <v>30</v>
      </c>
      <c r="E56">
        <v>14993.14</v>
      </c>
      <c r="F56">
        <v>116414</v>
      </c>
      <c r="G56">
        <v>8.5861036186942012</v>
      </c>
      <c r="H56">
        <v>3898.0910428871675</v>
      </c>
    </row>
    <row r="57" spans="1:8" x14ac:dyDescent="0.35">
      <c r="B57" t="s">
        <v>11</v>
      </c>
      <c r="C57">
        <v>2009.9561643835616</v>
      </c>
      <c r="D57">
        <v>31</v>
      </c>
      <c r="E57">
        <v>16072.19</v>
      </c>
      <c r="F57">
        <v>116414</v>
      </c>
      <c r="G57">
        <v>8.9071373191451872</v>
      </c>
      <c r="H57">
        <v>4043.840342891915</v>
      </c>
    </row>
    <row r="58" spans="1:8" x14ac:dyDescent="0.35">
      <c r="A58">
        <v>2010</v>
      </c>
      <c r="B58" t="s">
        <v>0</v>
      </c>
      <c r="C58">
        <v>2010.041095890411</v>
      </c>
      <c r="D58">
        <v>31</v>
      </c>
      <c r="E58">
        <v>13516.32</v>
      </c>
      <c r="F58">
        <v>116519</v>
      </c>
      <c r="G58">
        <v>7.4839351965026335</v>
      </c>
      <c r="H58">
        <v>3397.7065792121957</v>
      </c>
    </row>
    <row r="59" spans="1:8" x14ac:dyDescent="0.35">
      <c r="B59" t="s">
        <v>1</v>
      </c>
      <c r="C59">
        <v>2010.1260273972603</v>
      </c>
      <c r="D59">
        <v>28</v>
      </c>
      <c r="E59">
        <v>11349.49</v>
      </c>
      <c r="F59">
        <v>116519</v>
      </c>
      <c r="G59">
        <v>6.9574735205662348</v>
      </c>
      <c r="H59">
        <v>3158.6929783370706</v>
      </c>
    </row>
    <row r="60" spans="1:8" x14ac:dyDescent="0.35">
      <c r="B60" t="s">
        <v>2</v>
      </c>
      <c r="C60">
        <v>2010.2027397260274</v>
      </c>
      <c r="D60">
        <v>31</v>
      </c>
      <c r="E60">
        <v>16411.46</v>
      </c>
      <c r="F60">
        <v>116519</v>
      </c>
      <c r="G60">
        <v>9.0869632503518041</v>
      </c>
      <c r="H60">
        <v>4125.4813156597193</v>
      </c>
    </row>
    <row r="61" spans="1:8" x14ac:dyDescent="0.35">
      <c r="B61" t="s">
        <v>3</v>
      </c>
      <c r="C61">
        <v>2010.2876712328766</v>
      </c>
      <c r="D61">
        <v>30</v>
      </c>
      <c r="E61">
        <v>17177.14</v>
      </c>
      <c r="F61">
        <v>116519</v>
      </c>
      <c r="G61">
        <v>9.8279479455425012</v>
      </c>
      <c r="H61">
        <v>4461.8883672762959</v>
      </c>
    </row>
    <row r="62" spans="1:8" x14ac:dyDescent="0.35">
      <c r="B62" t="s">
        <v>4</v>
      </c>
      <c r="C62">
        <v>2010.3698630136987</v>
      </c>
      <c r="D62">
        <v>31</v>
      </c>
      <c r="E62">
        <v>15441.8</v>
      </c>
      <c r="F62">
        <v>116519</v>
      </c>
      <c r="G62">
        <v>8.550066180539849</v>
      </c>
      <c r="H62">
        <v>3881.7300459650914</v>
      </c>
    </row>
    <row r="63" spans="1:8" x14ac:dyDescent="0.35">
      <c r="B63" t="s">
        <v>5</v>
      </c>
      <c r="C63">
        <v>2010.4547945205479</v>
      </c>
      <c r="D63">
        <v>30</v>
      </c>
      <c r="E63">
        <v>17919.72</v>
      </c>
      <c r="F63">
        <v>116519</v>
      </c>
      <c r="G63">
        <v>10.252817137119267</v>
      </c>
      <c r="H63">
        <v>4654.7789802521474</v>
      </c>
    </row>
    <row r="64" spans="1:8" x14ac:dyDescent="0.35">
      <c r="B64" t="s">
        <v>6</v>
      </c>
      <c r="C64">
        <v>2010.5369863013698</v>
      </c>
      <c r="D64">
        <v>31</v>
      </c>
      <c r="E64">
        <v>16921.66</v>
      </c>
      <c r="F64">
        <v>116519</v>
      </c>
      <c r="G64">
        <v>9.369459058179352</v>
      </c>
      <c r="H64">
        <v>4253.7344124134261</v>
      </c>
    </row>
    <row r="65" spans="1:8" x14ac:dyDescent="0.35">
      <c r="B65" t="s">
        <v>7</v>
      </c>
      <c r="C65">
        <v>2010.6219178082192</v>
      </c>
      <c r="D65">
        <v>31</v>
      </c>
      <c r="E65">
        <v>17066.7</v>
      </c>
      <c r="F65">
        <v>116519</v>
      </c>
      <c r="G65">
        <v>9.4497671569000659</v>
      </c>
      <c r="H65">
        <v>4290.1942892326297</v>
      </c>
    </row>
    <row r="66" spans="1:8" x14ac:dyDescent="0.35">
      <c r="B66" t="s">
        <v>8</v>
      </c>
      <c r="C66">
        <v>2010.7068493150684</v>
      </c>
      <c r="D66">
        <v>30</v>
      </c>
      <c r="E66">
        <v>15162.85</v>
      </c>
      <c r="F66">
        <v>116519</v>
      </c>
      <c r="G66">
        <v>8.6754663760130679</v>
      </c>
      <c r="H66">
        <v>3938.6617347099327</v>
      </c>
    </row>
    <row r="67" spans="1:8" x14ac:dyDescent="0.35">
      <c r="B67" t="s">
        <v>9</v>
      </c>
      <c r="C67">
        <v>2010.7890410958903</v>
      </c>
      <c r="D67">
        <v>31</v>
      </c>
      <c r="E67">
        <v>14808.57</v>
      </c>
      <c r="F67">
        <v>116519</v>
      </c>
      <c r="G67">
        <v>8.1994491276377737</v>
      </c>
      <c r="H67">
        <v>3722.5499039475494</v>
      </c>
    </row>
    <row r="68" spans="1:8" x14ac:dyDescent="0.35">
      <c r="B68" t="s">
        <v>10</v>
      </c>
      <c r="C68">
        <v>2010.8739726027397</v>
      </c>
      <c r="D68">
        <v>30</v>
      </c>
      <c r="E68">
        <v>16101.71</v>
      </c>
      <c r="F68">
        <v>116519</v>
      </c>
      <c r="G68">
        <v>9.2126377100158194</v>
      </c>
      <c r="H68">
        <v>4182.5375203471822</v>
      </c>
    </row>
    <row r="69" spans="1:8" x14ac:dyDescent="0.35">
      <c r="B69" t="s">
        <v>11</v>
      </c>
      <c r="C69">
        <v>2010.9561643835616</v>
      </c>
      <c r="D69">
        <v>31</v>
      </c>
      <c r="E69">
        <v>14455.25</v>
      </c>
      <c r="F69">
        <v>116519</v>
      </c>
      <c r="G69">
        <v>8.0038171816918133</v>
      </c>
      <c r="H69">
        <v>3633.7330004880832</v>
      </c>
    </row>
    <row r="70" spans="1:8" x14ac:dyDescent="0.35">
      <c r="A70">
        <v>2011</v>
      </c>
      <c r="B70" t="s">
        <v>0</v>
      </c>
      <c r="C70">
        <v>2011.041095890411</v>
      </c>
      <c r="D70">
        <v>31</v>
      </c>
      <c r="E70">
        <v>13116.35</v>
      </c>
      <c r="F70">
        <v>111363</v>
      </c>
      <c r="G70">
        <v>7.598718865621958</v>
      </c>
      <c r="H70">
        <v>3449.818364992369</v>
      </c>
    </row>
    <row r="71" spans="1:8" x14ac:dyDescent="0.35">
      <c r="B71" t="s">
        <v>1</v>
      </c>
      <c r="C71">
        <v>2011.1260273972603</v>
      </c>
      <c r="D71">
        <v>28</v>
      </c>
      <c r="E71">
        <v>11929.93</v>
      </c>
      <c r="F71">
        <v>111363</v>
      </c>
      <c r="G71">
        <v>7.6518938708804285</v>
      </c>
      <c r="H71">
        <v>3473.9598173797144</v>
      </c>
    </row>
    <row r="72" spans="1:8" x14ac:dyDescent="0.35">
      <c r="B72" t="s">
        <v>2</v>
      </c>
      <c r="C72">
        <v>2011.2027397260274</v>
      </c>
      <c r="D72">
        <v>31</v>
      </c>
      <c r="E72">
        <v>14852.6</v>
      </c>
      <c r="F72">
        <v>111363</v>
      </c>
      <c r="G72">
        <v>8.604583731261874</v>
      </c>
      <c r="H72">
        <v>3906.4810139928909</v>
      </c>
    </row>
    <row r="73" spans="1:8" x14ac:dyDescent="0.35">
      <c r="B73" t="s">
        <v>3</v>
      </c>
      <c r="C73">
        <v>2011.2876712328766</v>
      </c>
      <c r="D73">
        <v>30</v>
      </c>
      <c r="E73">
        <v>14753.09</v>
      </c>
      <c r="F73">
        <v>111363</v>
      </c>
      <c r="G73">
        <v>8.8318322363202615</v>
      </c>
      <c r="H73">
        <v>4009.6518352893986</v>
      </c>
    </row>
    <row r="74" spans="1:8" x14ac:dyDescent="0.35">
      <c r="B74" t="s">
        <v>4</v>
      </c>
      <c r="C74">
        <v>2011.3698630136987</v>
      </c>
      <c r="D74">
        <v>31</v>
      </c>
      <c r="E74">
        <v>16710.3</v>
      </c>
      <c r="F74">
        <v>111363</v>
      </c>
      <c r="G74">
        <v>9.6808084459626809</v>
      </c>
      <c r="H74">
        <v>4395.0870344670575</v>
      </c>
    </row>
    <row r="75" spans="1:8" x14ac:dyDescent="0.35">
      <c r="B75" t="s">
        <v>5</v>
      </c>
      <c r="C75">
        <v>2011.4547945205479</v>
      </c>
      <c r="D75">
        <v>30</v>
      </c>
      <c r="E75">
        <v>17277.96</v>
      </c>
      <c r="F75">
        <v>111363</v>
      </c>
      <c r="G75">
        <v>10.34332767615815</v>
      </c>
      <c r="H75">
        <v>4695.8707649757998</v>
      </c>
    </row>
    <row r="76" spans="1:8" x14ac:dyDescent="0.35">
      <c r="B76" t="s">
        <v>6</v>
      </c>
      <c r="C76">
        <v>2011.5369863013698</v>
      </c>
      <c r="D76">
        <v>31</v>
      </c>
      <c r="E76">
        <v>15126.34</v>
      </c>
      <c r="F76">
        <v>111363</v>
      </c>
      <c r="G76">
        <v>8.7631700225910443</v>
      </c>
      <c r="H76">
        <v>3978.4791902563343</v>
      </c>
    </row>
    <row r="77" spans="1:8" x14ac:dyDescent="0.35">
      <c r="B77" t="s">
        <v>7</v>
      </c>
      <c r="C77">
        <v>2011.6219178082192</v>
      </c>
      <c r="D77">
        <v>31</v>
      </c>
      <c r="E77">
        <v>16494.98</v>
      </c>
      <c r="F77">
        <v>111363</v>
      </c>
      <c r="G77">
        <v>9.5560667193279283</v>
      </c>
      <c r="H77">
        <v>4338.4542905748795</v>
      </c>
    </row>
    <row r="78" spans="1:8" x14ac:dyDescent="0.35">
      <c r="B78" t="s">
        <v>8</v>
      </c>
      <c r="C78">
        <v>2011.7068493150684</v>
      </c>
      <c r="D78">
        <v>30</v>
      </c>
      <c r="E78">
        <v>15722.09</v>
      </c>
      <c r="F78">
        <v>111363</v>
      </c>
      <c r="G78">
        <v>9.4119171837444515</v>
      </c>
      <c r="H78">
        <v>4273.0104014199806</v>
      </c>
    </row>
    <row r="79" spans="1:8" x14ac:dyDescent="0.35">
      <c r="B79" t="s">
        <v>9</v>
      </c>
      <c r="C79">
        <v>2011.7890410958903</v>
      </c>
      <c r="D79">
        <v>31</v>
      </c>
      <c r="E79">
        <v>14342.19</v>
      </c>
      <c r="F79">
        <v>111363</v>
      </c>
      <c r="G79">
        <v>8.3088869790250026</v>
      </c>
      <c r="H79">
        <v>3772.234688477351</v>
      </c>
    </row>
    <row r="80" spans="1:8" x14ac:dyDescent="0.35">
      <c r="B80" t="s">
        <v>10</v>
      </c>
      <c r="C80">
        <v>2011.8739726027397</v>
      </c>
      <c r="D80">
        <v>30</v>
      </c>
      <c r="E80">
        <v>14589.88</v>
      </c>
      <c r="F80">
        <v>111363</v>
      </c>
      <c r="G80">
        <v>8.7341277324305793</v>
      </c>
      <c r="H80">
        <v>3965.293990523483</v>
      </c>
    </row>
    <row r="81" spans="1:8" x14ac:dyDescent="0.35">
      <c r="B81" t="s">
        <v>11</v>
      </c>
      <c r="C81">
        <v>2011.9561643835616</v>
      </c>
      <c r="D81">
        <v>31</v>
      </c>
      <c r="E81">
        <v>14406.05</v>
      </c>
      <c r="F81">
        <v>111363</v>
      </c>
      <c r="G81">
        <v>8.3458831087988052</v>
      </c>
      <c r="H81">
        <v>3789.0309313946577</v>
      </c>
    </row>
    <row r="82" spans="1:8" x14ac:dyDescent="0.35">
      <c r="A82">
        <v>2012</v>
      </c>
      <c r="B82" t="s">
        <v>0</v>
      </c>
      <c r="C82">
        <v>2012.041095890411</v>
      </c>
      <c r="D82">
        <v>31</v>
      </c>
      <c r="E82">
        <v>13918.45</v>
      </c>
      <c r="F82">
        <v>111450</v>
      </c>
      <c r="G82">
        <v>8.0571064704264899</v>
      </c>
      <c r="H82">
        <v>3657.9263375736264</v>
      </c>
    </row>
    <row r="83" spans="1:8" x14ac:dyDescent="0.35">
      <c r="B83" t="s">
        <v>1</v>
      </c>
      <c r="C83">
        <v>2012.1260273972603</v>
      </c>
      <c r="D83">
        <v>29</v>
      </c>
      <c r="E83">
        <v>10945.87</v>
      </c>
      <c r="F83">
        <v>111450</v>
      </c>
      <c r="G83">
        <v>6.7733296205194842</v>
      </c>
      <c r="H83">
        <v>3075.0916477158457</v>
      </c>
    </row>
    <row r="84" spans="1:8" x14ac:dyDescent="0.35">
      <c r="B84" t="s">
        <v>2</v>
      </c>
      <c r="C84">
        <v>2012.2027397260274</v>
      </c>
      <c r="D84">
        <v>31</v>
      </c>
      <c r="E84">
        <v>13209.63</v>
      </c>
      <c r="F84">
        <v>111450</v>
      </c>
      <c r="G84">
        <v>7.6467850475404857</v>
      </c>
      <c r="H84">
        <v>3471.6404115833807</v>
      </c>
    </row>
    <row r="85" spans="1:8" x14ac:dyDescent="0.35">
      <c r="B85" t="s">
        <v>3</v>
      </c>
      <c r="C85">
        <v>2012.2876712328766</v>
      </c>
      <c r="D85">
        <v>30</v>
      </c>
      <c r="E85">
        <v>14445.75</v>
      </c>
      <c r="F85">
        <v>111450</v>
      </c>
      <c r="G85">
        <v>8.6410946612830859</v>
      </c>
      <c r="H85">
        <v>3923.0569762225209</v>
      </c>
    </row>
    <row r="86" spans="1:8" x14ac:dyDescent="0.35">
      <c r="B86" t="s">
        <v>4</v>
      </c>
      <c r="C86">
        <v>2012.3698630136987</v>
      </c>
      <c r="D86">
        <v>31</v>
      </c>
      <c r="E86">
        <v>16035.06</v>
      </c>
      <c r="F86">
        <v>111450</v>
      </c>
      <c r="G86">
        <v>9.2823687752355308</v>
      </c>
      <c r="H86">
        <v>4214.1954239569313</v>
      </c>
    </row>
    <row r="87" spans="1:8" x14ac:dyDescent="0.35">
      <c r="B87" t="s">
        <v>5</v>
      </c>
      <c r="C87">
        <v>2012.4547945205479</v>
      </c>
      <c r="D87">
        <v>30</v>
      </c>
      <c r="E87">
        <v>15590.02</v>
      </c>
      <c r="F87">
        <v>111450</v>
      </c>
      <c r="G87">
        <v>9.3255690145057581</v>
      </c>
      <c r="H87">
        <v>4233.8083325856142</v>
      </c>
    </row>
    <row r="88" spans="1:8" x14ac:dyDescent="0.35">
      <c r="B88" t="s">
        <v>6</v>
      </c>
      <c r="C88">
        <v>2012.5369863013698</v>
      </c>
      <c r="D88">
        <v>31</v>
      </c>
      <c r="E88">
        <v>16578.740000000002</v>
      </c>
      <c r="F88">
        <v>111450</v>
      </c>
      <c r="G88">
        <v>9.5970940245155507</v>
      </c>
      <c r="H88">
        <v>4357.0806871300601</v>
      </c>
    </row>
    <row r="89" spans="1:8" x14ac:dyDescent="0.35">
      <c r="B89" t="s">
        <v>7</v>
      </c>
      <c r="C89">
        <v>2012.6219178082192</v>
      </c>
      <c r="D89">
        <v>31</v>
      </c>
      <c r="E89">
        <v>15472.67</v>
      </c>
      <c r="F89">
        <v>111450</v>
      </c>
      <c r="G89">
        <v>8.9568126890403619</v>
      </c>
      <c r="H89">
        <v>4066.3929608243243</v>
      </c>
    </row>
    <row r="90" spans="1:8" x14ac:dyDescent="0.35">
      <c r="B90" t="s">
        <v>8</v>
      </c>
      <c r="C90">
        <v>2012.7068493150684</v>
      </c>
      <c r="D90">
        <v>30</v>
      </c>
      <c r="E90">
        <v>13715.65</v>
      </c>
      <c r="F90">
        <v>111450</v>
      </c>
      <c r="G90">
        <v>8.204366681621055</v>
      </c>
      <c r="H90">
        <v>3724.782473455959</v>
      </c>
    </row>
    <row r="91" spans="1:8" x14ac:dyDescent="0.35">
      <c r="B91" t="s">
        <v>9</v>
      </c>
      <c r="C91">
        <v>2012.7890410958903</v>
      </c>
      <c r="D91">
        <v>31</v>
      </c>
      <c r="E91">
        <v>12843.68</v>
      </c>
      <c r="F91">
        <v>111450</v>
      </c>
      <c r="G91">
        <v>7.4349440657607202</v>
      </c>
      <c r="H91">
        <v>3375.4646058553672</v>
      </c>
    </row>
    <row r="92" spans="1:8" x14ac:dyDescent="0.35">
      <c r="B92" t="s">
        <v>10</v>
      </c>
      <c r="C92">
        <v>2012.8739726027397</v>
      </c>
      <c r="D92">
        <v>30</v>
      </c>
      <c r="E92">
        <v>16786.52</v>
      </c>
      <c r="F92">
        <v>111450</v>
      </c>
      <c r="G92">
        <v>10.041286077463736</v>
      </c>
      <c r="H92">
        <v>4558.7438791685363</v>
      </c>
    </row>
    <row r="93" spans="1:8" x14ac:dyDescent="0.35">
      <c r="B93" t="s">
        <v>11</v>
      </c>
      <c r="C93">
        <v>2012.9561643835616</v>
      </c>
      <c r="D93">
        <v>31</v>
      </c>
      <c r="E93">
        <v>14575.4</v>
      </c>
      <c r="F93">
        <v>111450</v>
      </c>
      <c r="G93">
        <v>8.4374014095717733</v>
      </c>
      <c r="H93">
        <v>3830.5802399455852</v>
      </c>
    </row>
    <row r="94" spans="1:8" x14ac:dyDescent="0.35">
      <c r="A94">
        <v>2013</v>
      </c>
      <c r="B94" t="s">
        <v>0</v>
      </c>
      <c r="C94">
        <v>2013.041095890411</v>
      </c>
      <c r="D94">
        <v>31</v>
      </c>
      <c r="E94">
        <v>13382.77</v>
      </c>
      <c r="F94">
        <v>115562.5</v>
      </c>
      <c r="G94">
        <v>7.4713208534691811</v>
      </c>
      <c r="H94">
        <v>3391.9796674750082</v>
      </c>
    </row>
    <row r="95" spans="1:8" x14ac:dyDescent="0.35">
      <c r="B95" t="s">
        <v>1</v>
      </c>
      <c r="C95">
        <v>2013.1260273972603</v>
      </c>
      <c r="D95">
        <v>28</v>
      </c>
      <c r="E95">
        <v>10538.63</v>
      </c>
      <c r="F95">
        <v>115562.5</v>
      </c>
      <c r="G95">
        <v>6.5138715908212932</v>
      </c>
      <c r="H95">
        <v>2957.2977022328673</v>
      </c>
    </row>
    <row r="96" spans="1:8" x14ac:dyDescent="0.35">
      <c r="B96" t="s">
        <v>2</v>
      </c>
      <c r="C96">
        <v>2013.2027397260274</v>
      </c>
      <c r="D96">
        <v>31</v>
      </c>
      <c r="E96">
        <v>12549.17</v>
      </c>
      <c r="F96">
        <v>115562.5</v>
      </c>
      <c r="G96">
        <v>7.0059393918247004</v>
      </c>
      <c r="H96">
        <v>3180.6964838884141</v>
      </c>
    </row>
    <row r="97" spans="1:8" x14ac:dyDescent="0.35">
      <c r="B97" t="s">
        <v>3</v>
      </c>
      <c r="C97">
        <v>2013.2876712328766</v>
      </c>
      <c r="D97">
        <v>30</v>
      </c>
      <c r="E97">
        <v>15816.15</v>
      </c>
      <c r="F97">
        <v>115562.5</v>
      </c>
      <c r="G97">
        <v>9.1241535965386689</v>
      </c>
      <c r="H97">
        <v>4142.3657328285553</v>
      </c>
    </row>
    <row r="98" spans="1:8" x14ac:dyDescent="0.35">
      <c r="B98" t="s">
        <v>4</v>
      </c>
      <c r="C98">
        <v>2013.3698630136987</v>
      </c>
      <c r="D98">
        <v>31</v>
      </c>
      <c r="E98">
        <v>15762.83</v>
      </c>
      <c r="F98">
        <v>115562.5</v>
      </c>
      <c r="G98">
        <v>8.8000586193059895</v>
      </c>
      <c r="H98">
        <v>3995.2266131649194</v>
      </c>
    </row>
    <row r="99" spans="1:8" x14ac:dyDescent="0.35">
      <c r="B99" t="s">
        <v>5</v>
      </c>
      <c r="C99">
        <v>2013.4547945205479</v>
      </c>
      <c r="D99">
        <v>30</v>
      </c>
      <c r="E99">
        <v>15328.09</v>
      </c>
      <c r="F99">
        <v>115562.5</v>
      </c>
      <c r="G99">
        <v>8.8425974400576894</v>
      </c>
      <c r="H99">
        <v>4014.5392377861908</v>
      </c>
    </row>
    <row r="100" spans="1:8" x14ac:dyDescent="0.35">
      <c r="B100" t="s">
        <v>6</v>
      </c>
      <c r="C100">
        <v>2013.5369863013698</v>
      </c>
      <c r="D100">
        <v>31</v>
      </c>
      <c r="E100">
        <v>16603.38</v>
      </c>
      <c r="F100">
        <v>115562.5</v>
      </c>
      <c r="G100">
        <v>9.2693201207278566</v>
      </c>
      <c r="H100">
        <v>4208.2713348104471</v>
      </c>
    </row>
    <row r="101" spans="1:8" x14ac:dyDescent="0.35">
      <c r="B101" t="s">
        <v>7</v>
      </c>
      <c r="C101">
        <v>2013.6219178082192</v>
      </c>
      <c r="D101">
        <v>31</v>
      </c>
      <c r="E101">
        <v>15273.53</v>
      </c>
      <c r="F101">
        <v>115562.5</v>
      </c>
      <c r="G101">
        <v>8.5268926533959064</v>
      </c>
      <c r="H101">
        <v>3871.2092646417414</v>
      </c>
    </row>
    <row r="102" spans="1:8" x14ac:dyDescent="0.35">
      <c r="B102" t="s">
        <v>8</v>
      </c>
      <c r="C102">
        <v>2013.7068493150684</v>
      </c>
      <c r="D102">
        <v>30</v>
      </c>
      <c r="E102">
        <v>14549.85</v>
      </c>
      <c r="F102">
        <v>115562.5</v>
      </c>
      <c r="G102">
        <v>8.3936398053001628</v>
      </c>
      <c r="H102">
        <v>3810.712471606274</v>
      </c>
    </row>
    <row r="103" spans="1:8" x14ac:dyDescent="0.35">
      <c r="B103" t="s">
        <v>9</v>
      </c>
      <c r="C103">
        <v>2013.7890410958903</v>
      </c>
      <c r="D103">
        <v>31</v>
      </c>
      <c r="E103">
        <v>13836.54</v>
      </c>
      <c r="F103">
        <v>115562.5</v>
      </c>
      <c r="G103">
        <v>7.724651162790698</v>
      </c>
      <c r="H103">
        <v>3506.9916279069771</v>
      </c>
    </row>
    <row r="104" spans="1:8" x14ac:dyDescent="0.35">
      <c r="B104" t="s">
        <v>10</v>
      </c>
      <c r="C104">
        <v>2013.8739726027397</v>
      </c>
      <c r="D104">
        <v>30</v>
      </c>
      <c r="E104">
        <v>12263.81</v>
      </c>
      <c r="F104">
        <v>115562.5</v>
      </c>
      <c r="G104">
        <v>7.0748498287362542</v>
      </c>
      <c r="H104">
        <v>3211.9818222462595</v>
      </c>
    </row>
    <row r="105" spans="1:8" x14ac:dyDescent="0.35">
      <c r="B105" t="s">
        <v>11</v>
      </c>
      <c r="C105">
        <v>2013.9561643835616</v>
      </c>
      <c r="D105">
        <v>31</v>
      </c>
      <c r="E105">
        <v>16691.48</v>
      </c>
      <c r="F105">
        <v>115562.5</v>
      </c>
      <c r="G105">
        <v>9.3185045098483918</v>
      </c>
      <c r="H105">
        <v>4230.6010474711702</v>
      </c>
    </row>
    <row r="106" spans="1:8" x14ac:dyDescent="0.35">
      <c r="A106">
        <v>2014</v>
      </c>
      <c r="B106" t="s">
        <v>0</v>
      </c>
      <c r="C106">
        <v>2014.041095890411</v>
      </c>
      <c r="D106">
        <v>31</v>
      </c>
      <c r="E106">
        <v>12651.79</v>
      </c>
      <c r="F106">
        <v>115652</v>
      </c>
      <c r="G106">
        <v>7.0577639481291481</v>
      </c>
      <c r="H106">
        <v>3204.2248324506331</v>
      </c>
    </row>
    <row r="107" spans="1:8" x14ac:dyDescent="0.35">
      <c r="B107" t="s">
        <v>1</v>
      </c>
      <c r="C107">
        <v>2014.1260273972603</v>
      </c>
      <c r="D107">
        <v>28</v>
      </c>
      <c r="E107">
        <v>10994.91</v>
      </c>
      <c r="F107">
        <v>115652</v>
      </c>
      <c r="G107">
        <v>6.7906366883902942</v>
      </c>
      <c r="H107">
        <v>3082.9490565291935</v>
      </c>
    </row>
    <row r="108" spans="1:8" x14ac:dyDescent="0.35">
      <c r="B108" t="s">
        <v>2</v>
      </c>
      <c r="C108">
        <v>2014.2027397260274</v>
      </c>
      <c r="D108">
        <v>31</v>
      </c>
      <c r="E108">
        <v>12329.94</v>
      </c>
      <c r="F108">
        <v>115652</v>
      </c>
      <c r="G108">
        <v>6.8782208695050668</v>
      </c>
      <c r="H108">
        <v>3122.7122747553003</v>
      </c>
    </row>
    <row r="109" spans="1:8" x14ac:dyDescent="0.35">
      <c r="B109" t="s">
        <v>3</v>
      </c>
      <c r="C109">
        <v>2014.2876712328766</v>
      </c>
      <c r="D109">
        <v>30</v>
      </c>
      <c r="E109">
        <v>14764.23</v>
      </c>
      <c r="F109">
        <v>115652</v>
      </c>
      <c r="G109">
        <v>8.5107218206343163</v>
      </c>
      <c r="H109">
        <v>3863.8677065679794</v>
      </c>
    </row>
    <row r="110" spans="1:8" x14ac:dyDescent="0.35">
      <c r="B110" t="s">
        <v>4</v>
      </c>
      <c r="C110">
        <v>2014.3698630136987</v>
      </c>
      <c r="D110">
        <v>31</v>
      </c>
      <c r="E110">
        <v>15824.82</v>
      </c>
      <c r="F110">
        <v>115652</v>
      </c>
      <c r="G110">
        <v>8.8278294282179122</v>
      </c>
      <c r="H110">
        <v>4007.8345604109322</v>
      </c>
    </row>
    <row r="111" spans="1:8" x14ac:dyDescent="0.35">
      <c r="B111" t="s">
        <v>5</v>
      </c>
      <c r="C111">
        <v>2014.4547945205479</v>
      </c>
      <c r="D111">
        <v>30</v>
      </c>
      <c r="E111">
        <v>15612.07</v>
      </c>
      <c r="F111">
        <v>115652</v>
      </c>
      <c r="G111">
        <v>8.9994523801288917</v>
      </c>
      <c r="H111">
        <v>4085.751380578517</v>
      </c>
    </row>
    <row r="112" spans="1:8" x14ac:dyDescent="0.35">
      <c r="B112" t="s">
        <v>6</v>
      </c>
      <c r="C112">
        <v>2014.5369863013698</v>
      </c>
      <c r="D112">
        <v>31</v>
      </c>
      <c r="E112">
        <v>15995.9</v>
      </c>
      <c r="F112">
        <v>115652</v>
      </c>
      <c r="G112">
        <v>8.9232659044988143</v>
      </c>
      <c r="H112">
        <v>4051.1627206424619</v>
      </c>
    </row>
    <row r="113" spans="1:8" x14ac:dyDescent="0.35">
      <c r="B113" t="s">
        <v>7</v>
      </c>
      <c r="C113">
        <v>2014.6219178082192</v>
      </c>
      <c r="D113">
        <v>31</v>
      </c>
      <c r="E113">
        <v>14803.62</v>
      </c>
      <c r="F113">
        <v>115652</v>
      </c>
      <c r="G113">
        <v>8.258156003048077</v>
      </c>
      <c r="H113">
        <v>3749.2028253838271</v>
      </c>
    </row>
    <row r="114" spans="1:8" x14ac:dyDescent="0.35">
      <c r="B114" t="s">
        <v>8</v>
      </c>
      <c r="C114">
        <v>2014.7068493150684</v>
      </c>
      <c r="D114">
        <v>30</v>
      </c>
      <c r="E114">
        <v>15082.28</v>
      </c>
      <c r="F114">
        <v>115652</v>
      </c>
      <c r="G114">
        <v>8.6940591890614378</v>
      </c>
      <c r="H114">
        <v>3947.1028718338926</v>
      </c>
    </row>
    <row r="115" spans="1:8" x14ac:dyDescent="0.35">
      <c r="B115" t="s">
        <v>9</v>
      </c>
      <c r="C115">
        <v>2014.7890410958903</v>
      </c>
      <c r="D115">
        <v>31</v>
      </c>
      <c r="E115">
        <v>14178.07</v>
      </c>
      <c r="F115">
        <v>115652</v>
      </c>
      <c r="G115">
        <v>7.9091947700721743</v>
      </c>
      <c r="H115">
        <v>3590.7744256127671</v>
      </c>
    </row>
    <row r="116" spans="1:8" x14ac:dyDescent="0.35">
      <c r="B116" t="s">
        <v>10</v>
      </c>
      <c r="C116">
        <v>2014.8739726027397</v>
      </c>
      <c r="D116">
        <v>30</v>
      </c>
      <c r="E116">
        <v>12330.13</v>
      </c>
      <c r="F116">
        <v>115652</v>
      </c>
      <c r="G116">
        <v>7.1076044224627903</v>
      </c>
      <c r="H116">
        <v>3226.8524077981069</v>
      </c>
    </row>
    <row r="117" spans="1:8" x14ac:dyDescent="0.35">
      <c r="B117" t="s">
        <v>11</v>
      </c>
      <c r="C117">
        <v>2014.9561643835616</v>
      </c>
      <c r="D117">
        <v>31</v>
      </c>
      <c r="E117">
        <v>15799.36</v>
      </c>
      <c r="F117">
        <v>115652</v>
      </c>
      <c r="G117">
        <v>8.8136266418833813</v>
      </c>
      <c r="H117">
        <v>4001.3864954150549</v>
      </c>
    </row>
    <row r="118" spans="1:8" x14ac:dyDescent="0.35">
      <c r="A118">
        <v>2015</v>
      </c>
      <c r="B118" t="s">
        <v>0</v>
      </c>
      <c r="C118">
        <v>2015.041095890411</v>
      </c>
      <c r="D118">
        <v>31</v>
      </c>
      <c r="E118">
        <v>12316.099999999997</v>
      </c>
      <c r="F118">
        <v>113067</v>
      </c>
      <c r="G118">
        <v>7.0275774255458563</v>
      </c>
      <c r="H118">
        <v>3190.5201511978189</v>
      </c>
    </row>
    <row r="119" spans="1:8" x14ac:dyDescent="0.35">
      <c r="B119" t="s">
        <v>1</v>
      </c>
      <c r="C119">
        <v>2015.1260273972603</v>
      </c>
      <c r="D119">
        <v>28</v>
      </c>
      <c r="E119">
        <v>9857.260000000002</v>
      </c>
      <c r="F119">
        <v>113067</v>
      </c>
      <c r="G119">
        <v>6.227192726436539</v>
      </c>
      <c r="H119">
        <v>2827.1454978021889</v>
      </c>
    </row>
    <row r="120" spans="1:8" x14ac:dyDescent="0.35">
      <c r="B120" t="s">
        <v>2</v>
      </c>
      <c r="C120">
        <v>2015.2027397260274</v>
      </c>
      <c r="D120">
        <v>31</v>
      </c>
      <c r="E120">
        <v>13023.92</v>
      </c>
      <c r="F120">
        <v>113067</v>
      </c>
      <c r="G120">
        <v>7.4314601362537829</v>
      </c>
      <c r="H120">
        <v>3373.8829018592173</v>
      </c>
    </row>
    <row r="121" spans="1:8" x14ac:dyDescent="0.35">
      <c r="B121" t="s">
        <v>3</v>
      </c>
      <c r="C121">
        <v>2015.2876712328766</v>
      </c>
      <c r="D121">
        <v>30</v>
      </c>
      <c r="E121">
        <v>14336.49</v>
      </c>
      <c r="F121">
        <v>113067</v>
      </c>
      <c r="G121">
        <v>8.4530941830949793</v>
      </c>
      <c r="H121">
        <v>3837.7047591251207</v>
      </c>
    </row>
    <row r="122" spans="1:8" x14ac:dyDescent="0.35">
      <c r="B122" t="s">
        <v>4</v>
      </c>
      <c r="C122">
        <v>2015.3698630136987</v>
      </c>
      <c r="D122">
        <v>31</v>
      </c>
      <c r="E122">
        <v>14768.300000000003</v>
      </c>
      <c r="F122">
        <v>113067</v>
      </c>
      <c r="G122">
        <v>8.4268048890224119</v>
      </c>
      <c r="H122">
        <v>3825.7694196161751</v>
      </c>
    </row>
    <row r="123" spans="1:8" x14ac:dyDescent="0.35">
      <c r="B123" t="s">
        <v>5</v>
      </c>
      <c r="C123">
        <v>2015.4547945205479</v>
      </c>
      <c r="D123">
        <v>30</v>
      </c>
      <c r="E123">
        <v>16979.169999999998</v>
      </c>
      <c r="F123">
        <v>113067</v>
      </c>
      <c r="G123">
        <v>10.011273551669953</v>
      </c>
      <c r="H123">
        <v>4545.1181924581588</v>
      </c>
    </row>
    <row r="124" spans="1:8" x14ac:dyDescent="0.35">
      <c r="B124" t="s">
        <v>6</v>
      </c>
      <c r="C124">
        <v>2015.5369863013698</v>
      </c>
      <c r="D124">
        <v>31</v>
      </c>
      <c r="E124">
        <v>15750.62</v>
      </c>
      <c r="F124">
        <v>113067</v>
      </c>
      <c r="G124">
        <v>8.9873175396717393</v>
      </c>
      <c r="H124">
        <v>4080.2421630109698</v>
      </c>
    </row>
    <row r="125" spans="1:8" x14ac:dyDescent="0.35">
      <c r="B125" t="s">
        <v>7</v>
      </c>
      <c r="C125">
        <v>2015.6219178082192</v>
      </c>
      <c r="D125">
        <v>31</v>
      </c>
      <c r="E125">
        <v>14730.539999999997</v>
      </c>
      <c r="F125">
        <v>113067</v>
      </c>
      <c r="G125">
        <v>8.4052590000162617</v>
      </c>
      <c r="H125">
        <v>3815.987586007383</v>
      </c>
    </row>
    <row r="126" spans="1:8" x14ac:dyDescent="0.35">
      <c r="B126" t="s">
        <v>8</v>
      </c>
      <c r="C126">
        <v>2015.7068493150684</v>
      </c>
      <c r="D126">
        <v>30</v>
      </c>
      <c r="E126">
        <v>14393.710000000001</v>
      </c>
      <c r="F126">
        <v>113067</v>
      </c>
      <c r="G126">
        <v>8.4868322911783878</v>
      </c>
      <c r="H126">
        <v>3853.0218601949882</v>
      </c>
    </row>
    <row r="127" spans="1:8" x14ac:dyDescent="0.35">
      <c r="B127" t="s">
        <v>9</v>
      </c>
      <c r="C127">
        <v>2015.7890410958903</v>
      </c>
      <c r="D127">
        <v>31</v>
      </c>
      <c r="E127">
        <v>14180.079999999998</v>
      </c>
      <c r="F127">
        <v>113067</v>
      </c>
      <c r="G127">
        <v>8.0911660428572603</v>
      </c>
      <c r="H127">
        <v>3673.3893834571963</v>
      </c>
    </row>
    <row r="128" spans="1:8" x14ac:dyDescent="0.35">
      <c r="B128" t="s">
        <v>10</v>
      </c>
      <c r="C128">
        <v>2015.8739726027397</v>
      </c>
      <c r="D128">
        <v>30</v>
      </c>
      <c r="E128">
        <v>14071.08</v>
      </c>
      <c r="F128">
        <v>113067</v>
      </c>
      <c r="G128">
        <v>8.2966028991659808</v>
      </c>
      <c r="H128">
        <v>3766.6577162213553</v>
      </c>
    </row>
    <row r="129" spans="1:8" x14ac:dyDescent="0.35">
      <c r="B129" t="s">
        <v>11</v>
      </c>
      <c r="C129">
        <v>2015.9561643835616</v>
      </c>
      <c r="D129">
        <v>31</v>
      </c>
      <c r="E129">
        <v>15603.630000000001</v>
      </c>
      <c r="F129">
        <v>113067</v>
      </c>
      <c r="G129">
        <v>8.9034449171872705</v>
      </c>
      <c r="H129">
        <v>4042.163992403021</v>
      </c>
    </row>
    <row r="130" spans="1:8" x14ac:dyDescent="0.35">
      <c r="A130">
        <v>2016</v>
      </c>
      <c r="B130" t="s">
        <v>0</v>
      </c>
      <c r="C130">
        <v>2016.041095890411</v>
      </c>
      <c r="D130">
        <v>31</v>
      </c>
      <c r="E130">
        <v>12316.099999999997</v>
      </c>
      <c r="F130">
        <v>111973</v>
      </c>
      <c r="G130">
        <v>7.0962383500861215</v>
      </c>
      <c r="H130">
        <v>3221.6922109390994</v>
      </c>
    </row>
    <row r="131" spans="1:8" x14ac:dyDescent="0.35">
      <c r="B131" t="s">
        <v>1</v>
      </c>
      <c r="C131">
        <v>2016.1260273972603</v>
      </c>
      <c r="D131">
        <v>29</v>
      </c>
      <c r="E131">
        <v>9857.260000000002</v>
      </c>
      <c r="F131">
        <v>111973</v>
      </c>
      <c r="G131">
        <v>6.0712049733664255</v>
      </c>
      <c r="H131">
        <v>2756.3270579083573</v>
      </c>
    </row>
    <row r="132" spans="1:8" x14ac:dyDescent="0.35">
      <c r="B132" t="s">
        <v>2</v>
      </c>
      <c r="C132">
        <v>2016.2027397260274</v>
      </c>
      <c r="D132">
        <v>31</v>
      </c>
      <c r="E132">
        <v>13023.92</v>
      </c>
      <c r="F132">
        <v>111973</v>
      </c>
      <c r="G132">
        <v>7.5040670806873662</v>
      </c>
      <c r="H132">
        <v>3406.8464546320643</v>
      </c>
    </row>
    <row r="133" spans="1:8" x14ac:dyDescent="0.35">
      <c r="B133" t="s">
        <v>3</v>
      </c>
      <c r="C133">
        <v>2016.2876712328766</v>
      </c>
      <c r="D133">
        <v>30</v>
      </c>
      <c r="E133">
        <v>14336.49</v>
      </c>
      <c r="F133">
        <v>111973</v>
      </c>
      <c r="G133">
        <v>8.5356827092245453</v>
      </c>
      <c r="H133">
        <v>3875.1999499879435</v>
      </c>
    </row>
    <row r="134" spans="1:8" x14ac:dyDescent="0.35">
      <c r="B134" t="s">
        <v>4</v>
      </c>
      <c r="C134">
        <v>2016.3698630136987</v>
      </c>
      <c r="D134">
        <v>31</v>
      </c>
      <c r="E134">
        <v>14768.300000000003</v>
      </c>
      <c r="F134">
        <v>111973</v>
      </c>
      <c r="G134">
        <v>8.5091365631634144</v>
      </c>
      <c r="H134">
        <v>3863.14799967619</v>
      </c>
    </row>
    <row r="135" spans="1:8" x14ac:dyDescent="0.35">
      <c r="B135" t="s">
        <v>5</v>
      </c>
      <c r="C135">
        <v>2016.4547945205479</v>
      </c>
      <c r="D135">
        <v>30</v>
      </c>
      <c r="E135">
        <v>16979.169999999998</v>
      </c>
      <c r="F135">
        <v>111973</v>
      </c>
      <c r="G135">
        <v>10.109085821284298</v>
      </c>
      <c r="H135">
        <v>4589.5249628630709</v>
      </c>
    </row>
    <row r="136" spans="1:8" x14ac:dyDescent="0.35">
      <c r="B136" t="s">
        <v>6</v>
      </c>
      <c r="C136">
        <v>2016.5369863013698</v>
      </c>
      <c r="D136">
        <v>31</v>
      </c>
      <c r="E136">
        <v>15750.62</v>
      </c>
      <c r="F136">
        <v>111973</v>
      </c>
      <c r="G136">
        <v>9.0751255414971865</v>
      </c>
      <c r="H136">
        <v>4120.1069958397229</v>
      </c>
    </row>
    <row r="137" spans="1:8" x14ac:dyDescent="0.35">
      <c r="B137" t="s">
        <v>7</v>
      </c>
      <c r="C137">
        <v>2016.6219178082192</v>
      </c>
      <c r="D137">
        <v>31</v>
      </c>
      <c r="E137">
        <v>14730.539999999997</v>
      </c>
      <c r="F137">
        <v>111973</v>
      </c>
      <c r="G137">
        <v>8.4873801662439927</v>
      </c>
      <c r="H137">
        <v>3853.2705954747726</v>
      </c>
    </row>
    <row r="138" spans="1:8" x14ac:dyDescent="0.35">
      <c r="B138" t="s">
        <v>8</v>
      </c>
      <c r="C138">
        <v>2016.7068493150684</v>
      </c>
      <c r="D138">
        <v>30</v>
      </c>
      <c r="E138">
        <v>14393.710000000001</v>
      </c>
      <c r="F138">
        <v>111973</v>
      </c>
      <c r="G138">
        <v>8.5697504457919926</v>
      </c>
      <c r="H138">
        <v>3890.6667023895648</v>
      </c>
    </row>
    <row r="139" spans="1:8" x14ac:dyDescent="0.35">
      <c r="B139" t="s">
        <v>9</v>
      </c>
      <c r="C139">
        <v>2016.7890410958903</v>
      </c>
      <c r="D139">
        <v>31</v>
      </c>
      <c r="E139">
        <v>14180.079999999998</v>
      </c>
      <c r="F139">
        <v>111973</v>
      </c>
      <c r="G139">
        <v>8.1702184541607519</v>
      </c>
      <c r="H139">
        <v>3709.2791781889814</v>
      </c>
    </row>
    <row r="140" spans="1:8" x14ac:dyDescent="0.35">
      <c r="B140" t="s">
        <v>10</v>
      </c>
      <c r="C140">
        <v>2016.8739726027397</v>
      </c>
      <c r="D140">
        <v>30</v>
      </c>
      <c r="E140">
        <v>14071.08</v>
      </c>
      <c r="F140">
        <v>111973</v>
      </c>
      <c r="G140">
        <v>8.3776624722031201</v>
      </c>
      <c r="H140">
        <v>3803.4587623802167</v>
      </c>
    </row>
    <row r="141" spans="1:8" x14ac:dyDescent="0.35">
      <c r="B141" t="s">
        <v>11</v>
      </c>
      <c r="C141">
        <v>2016.9561643835616</v>
      </c>
      <c r="D141">
        <v>31</v>
      </c>
      <c r="E141">
        <v>15603.630000000001</v>
      </c>
      <c r="F141">
        <v>111973</v>
      </c>
      <c r="G141">
        <v>8.9904334656713054</v>
      </c>
      <c r="H141">
        <v>4081.6567934147724</v>
      </c>
    </row>
    <row r="142" spans="1:8" x14ac:dyDescent="0.35">
      <c r="A142">
        <v>2017</v>
      </c>
      <c r="B142" t="s">
        <v>0</v>
      </c>
      <c r="C142">
        <v>2017.041095890411</v>
      </c>
      <c r="D142">
        <v>31</v>
      </c>
      <c r="E142">
        <v>14358</v>
      </c>
      <c r="F142">
        <v>120598.5</v>
      </c>
      <c r="G142">
        <v>7.6810456236616647</v>
      </c>
      <c r="H142">
        <v>3487.1947131423958</v>
      </c>
    </row>
    <row r="143" spans="1:8" x14ac:dyDescent="0.35">
      <c r="B143" t="s">
        <v>1</v>
      </c>
      <c r="C143">
        <v>2017.1260273972603</v>
      </c>
      <c r="D143">
        <v>28</v>
      </c>
      <c r="E143">
        <v>11271.33</v>
      </c>
      <c r="F143">
        <v>120598.5</v>
      </c>
      <c r="G143">
        <v>6.6758293013594701</v>
      </c>
      <c r="H143">
        <v>3030.8265028171995</v>
      </c>
    </row>
    <row r="144" spans="1:8" x14ac:dyDescent="0.35">
      <c r="B144" t="s">
        <v>2</v>
      </c>
      <c r="C144">
        <v>2017.2027397260274</v>
      </c>
      <c r="D144">
        <v>31</v>
      </c>
      <c r="E144">
        <v>12599.24</v>
      </c>
      <c r="F144">
        <v>120598.5</v>
      </c>
      <c r="G144">
        <v>6.7401683565582253</v>
      </c>
      <c r="H144">
        <v>3060.0364338774343</v>
      </c>
    </row>
    <row r="145" spans="1:8" x14ac:dyDescent="0.35">
      <c r="B145" t="s">
        <v>3</v>
      </c>
      <c r="C145">
        <v>2017.2876712328766</v>
      </c>
      <c r="D145">
        <v>30</v>
      </c>
      <c r="E145">
        <v>14456.56</v>
      </c>
      <c r="F145">
        <v>120598.5</v>
      </c>
      <c r="G145">
        <v>7.9915642952994164</v>
      </c>
      <c r="H145">
        <v>3628.170190065935</v>
      </c>
    </row>
    <row r="146" spans="1:8" x14ac:dyDescent="0.35">
      <c r="B146" t="s">
        <v>4</v>
      </c>
      <c r="C146">
        <v>2017.3698630136987</v>
      </c>
      <c r="D146">
        <v>31</v>
      </c>
      <c r="E146">
        <v>15857.48</v>
      </c>
      <c r="F146">
        <v>120598.5</v>
      </c>
      <c r="G146">
        <v>8.4832168377421908</v>
      </c>
      <c r="H146">
        <v>3851.3804443349545</v>
      </c>
    </row>
    <row r="147" spans="1:8" x14ac:dyDescent="0.35">
      <c r="B147" t="s">
        <v>5</v>
      </c>
      <c r="C147">
        <v>2017.4547945205479</v>
      </c>
      <c r="D147">
        <v>30</v>
      </c>
      <c r="E147">
        <v>17906.07</v>
      </c>
      <c r="F147">
        <v>120598.5</v>
      </c>
      <c r="G147">
        <v>9.8984481564861913</v>
      </c>
      <c r="H147">
        <v>4493.8954630447306</v>
      </c>
    </row>
    <row r="148" spans="1:8" x14ac:dyDescent="0.35">
      <c r="B148" t="s">
        <v>6</v>
      </c>
      <c r="C148">
        <v>2017.5369863013698</v>
      </c>
      <c r="D148">
        <v>31</v>
      </c>
      <c r="E148">
        <v>15696.91</v>
      </c>
      <c r="F148">
        <v>120598.5</v>
      </c>
      <c r="G148">
        <v>8.3973173046741199</v>
      </c>
      <c r="H148">
        <v>3812.3820563220506</v>
      </c>
    </row>
    <row r="149" spans="1:8" x14ac:dyDescent="0.35">
      <c r="B149" t="s">
        <v>7</v>
      </c>
      <c r="C149">
        <v>2017.6219178082192</v>
      </c>
      <c r="D149">
        <v>31</v>
      </c>
      <c r="E149">
        <v>15778.52</v>
      </c>
      <c r="F149">
        <v>120598.5</v>
      </c>
      <c r="G149">
        <v>8.4409759015084305</v>
      </c>
      <c r="H149">
        <v>3832.2030592848273</v>
      </c>
    </row>
    <row r="150" spans="1:8" x14ac:dyDescent="0.35">
      <c r="B150" t="s">
        <v>8</v>
      </c>
      <c r="C150">
        <v>2017.7068493150684</v>
      </c>
      <c r="D150">
        <v>30</v>
      </c>
      <c r="E150">
        <v>14516.97</v>
      </c>
      <c r="F150">
        <v>120598.5</v>
      </c>
      <c r="G150">
        <v>8.0249588510636531</v>
      </c>
      <c r="H150">
        <v>3643.3313183828986</v>
      </c>
    </row>
    <row r="151" spans="1:8" x14ac:dyDescent="0.35">
      <c r="B151" t="s">
        <v>9</v>
      </c>
      <c r="C151">
        <v>2017.7890410958903</v>
      </c>
      <c r="D151">
        <v>31</v>
      </c>
      <c r="E151">
        <v>15169.05</v>
      </c>
      <c r="F151">
        <v>120598.5</v>
      </c>
      <c r="G151">
        <v>8.1149300123697579</v>
      </c>
      <c r="H151">
        <v>3684.1782256158699</v>
      </c>
    </row>
    <row r="152" spans="1:8" x14ac:dyDescent="0.35">
      <c r="B152" t="s">
        <v>10</v>
      </c>
      <c r="C152">
        <v>2017.8739726027397</v>
      </c>
      <c r="D152">
        <v>30</v>
      </c>
      <c r="E152">
        <v>14932.24</v>
      </c>
      <c r="F152">
        <v>120598.5</v>
      </c>
      <c r="G152">
        <v>8.2545194730172149</v>
      </c>
      <c r="H152">
        <v>3747.5518407498157</v>
      </c>
    </row>
    <row r="153" spans="1:8" x14ac:dyDescent="0.35">
      <c r="B153" t="s">
        <v>11</v>
      </c>
      <c r="C153">
        <v>2017.9561643835616</v>
      </c>
      <c r="D153">
        <v>31</v>
      </c>
      <c r="E153">
        <v>13032.49</v>
      </c>
      <c r="F153">
        <v>120598.5</v>
      </c>
      <c r="G153">
        <v>6.9719424905916147</v>
      </c>
      <c r="H153">
        <v>3165.2618907285932</v>
      </c>
    </row>
    <row r="154" spans="1:8" x14ac:dyDescent="0.35">
      <c r="A154">
        <v>2018</v>
      </c>
      <c r="B154" t="s">
        <v>0</v>
      </c>
      <c r="C154">
        <v>2018.041095890411</v>
      </c>
      <c r="D154">
        <v>31</v>
      </c>
      <c r="E154">
        <v>14075</v>
      </c>
      <c r="F154">
        <v>120235</v>
      </c>
      <c r="G154">
        <v>7.552414156685094</v>
      </c>
      <c r="H154">
        <v>3428.7960271350325</v>
      </c>
    </row>
    <row r="155" spans="1:8" x14ac:dyDescent="0.35">
      <c r="B155" t="s">
        <v>1</v>
      </c>
      <c r="C155">
        <v>2018.1260273972603</v>
      </c>
      <c r="D155">
        <v>28</v>
      </c>
      <c r="E155">
        <v>12704.42</v>
      </c>
      <c r="F155">
        <v>120235</v>
      </c>
      <c r="G155">
        <v>7.5473744868679784</v>
      </c>
      <c r="H155">
        <v>3426.508017038062</v>
      </c>
    </row>
    <row r="156" spans="1:8" x14ac:dyDescent="0.35">
      <c r="B156" t="s">
        <v>2</v>
      </c>
      <c r="C156">
        <v>2018.2027397260274</v>
      </c>
      <c r="D156">
        <v>31</v>
      </c>
      <c r="E156">
        <v>13405.72</v>
      </c>
      <c r="F156">
        <v>120235</v>
      </c>
      <c r="G156">
        <v>7.1932894855102303</v>
      </c>
      <c r="H156">
        <v>3265.7534264216447</v>
      </c>
    </row>
    <row r="157" spans="1:8" x14ac:dyDescent="0.35">
      <c r="B157" t="s">
        <v>3</v>
      </c>
      <c r="C157">
        <v>2018.2876712328766</v>
      </c>
      <c r="D157">
        <v>30</v>
      </c>
      <c r="E157">
        <v>15823.68</v>
      </c>
      <c r="F157">
        <v>120235</v>
      </c>
      <c r="G157">
        <v>8.7737514035014765</v>
      </c>
      <c r="H157">
        <v>3983.2831371896705</v>
      </c>
    </row>
    <row r="158" spans="1:8" x14ac:dyDescent="0.35">
      <c r="B158" t="s">
        <v>4</v>
      </c>
      <c r="C158">
        <v>2018.3698630136987</v>
      </c>
      <c r="D158">
        <v>31</v>
      </c>
      <c r="E158">
        <v>17320.64</v>
      </c>
      <c r="F158">
        <v>120235</v>
      </c>
      <c r="G158">
        <v>9.2939713491187277</v>
      </c>
      <c r="H158">
        <v>4219.4629924999026</v>
      </c>
    </row>
    <row r="159" spans="1:8" x14ac:dyDescent="0.35">
      <c r="B159" t="s">
        <v>5</v>
      </c>
      <c r="C159">
        <v>2018.4547945205479</v>
      </c>
      <c r="D159">
        <v>30</v>
      </c>
      <c r="E159">
        <v>17040.29</v>
      </c>
      <c r="F159">
        <v>120235</v>
      </c>
      <c r="G159">
        <v>9.448324808361404</v>
      </c>
      <c r="H159">
        <v>4289.5394629960774</v>
      </c>
    </row>
    <row r="160" spans="1:8" x14ac:dyDescent="0.35">
      <c r="B160" t="s">
        <v>6</v>
      </c>
      <c r="C160">
        <v>2018.5369863013698</v>
      </c>
      <c r="D160">
        <v>31</v>
      </c>
      <c r="E160">
        <v>17807.77</v>
      </c>
      <c r="F160">
        <v>120235</v>
      </c>
      <c r="G160">
        <v>9.555357317725905</v>
      </c>
      <c r="H160">
        <v>4338.132222247561</v>
      </c>
    </row>
    <row r="161" spans="1:8" x14ac:dyDescent="0.35">
      <c r="B161" t="s">
        <v>7</v>
      </c>
      <c r="C161">
        <v>2018.6219178082192</v>
      </c>
      <c r="D161">
        <v>31</v>
      </c>
      <c r="E161">
        <v>16448.88</v>
      </c>
      <c r="F161">
        <v>120235</v>
      </c>
      <c r="G161">
        <v>8.8261992308074113</v>
      </c>
      <c r="H161">
        <v>4007.0944507865647</v>
      </c>
    </row>
    <row r="162" spans="1:8" x14ac:dyDescent="0.35">
      <c r="B162" t="s">
        <v>8</v>
      </c>
      <c r="C162">
        <v>2018.7068493150684</v>
      </c>
      <c r="D162">
        <v>30</v>
      </c>
      <c r="E162">
        <v>14760.61</v>
      </c>
      <c r="F162">
        <v>120235</v>
      </c>
      <c r="G162">
        <v>8.1843112793002586</v>
      </c>
      <c r="H162">
        <v>3715.6773208023174</v>
      </c>
    </row>
    <row r="163" spans="1:8" x14ac:dyDescent="0.35">
      <c r="B163" t="s">
        <v>9</v>
      </c>
      <c r="C163">
        <v>2018.7890410958903</v>
      </c>
      <c r="D163">
        <v>31</v>
      </c>
      <c r="E163">
        <v>16758.060000000001</v>
      </c>
      <c r="F163">
        <v>120235</v>
      </c>
      <c r="G163">
        <v>8.9921001479629279</v>
      </c>
      <c r="H163">
        <v>4082.4134671751694</v>
      </c>
    </row>
    <row r="164" spans="1:8" x14ac:dyDescent="0.35">
      <c r="B164" t="s">
        <v>10</v>
      </c>
      <c r="C164">
        <v>2018.8739726027397</v>
      </c>
      <c r="D164">
        <v>30</v>
      </c>
      <c r="E164">
        <v>16917.88</v>
      </c>
      <c r="F164">
        <v>120235</v>
      </c>
      <c r="G164">
        <v>9.3804521700558627</v>
      </c>
      <c r="H164">
        <v>4258.7252852053616</v>
      </c>
    </row>
    <row r="165" spans="1:8" x14ac:dyDescent="0.35">
      <c r="B165" t="s">
        <v>11</v>
      </c>
      <c r="C165">
        <v>2018.9561643835616</v>
      </c>
      <c r="D165">
        <v>31</v>
      </c>
      <c r="E165">
        <v>15532.63</v>
      </c>
      <c r="F165">
        <v>120235</v>
      </c>
      <c r="G165">
        <v>8.3345545081741808</v>
      </c>
      <c r="H165">
        <v>3783.8877467110779</v>
      </c>
    </row>
    <row r="166" spans="1:8" x14ac:dyDescent="0.35">
      <c r="A166">
        <v>2019</v>
      </c>
      <c r="B166" t="s">
        <v>0</v>
      </c>
      <c r="C166">
        <v>2019.041095890411</v>
      </c>
      <c r="D166">
        <v>31</v>
      </c>
      <c r="E166">
        <v>14685.14</v>
      </c>
      <c r="F166">
        <v>121248</v>
      </c>
      <c r="G166">
        <v>7.8139712580560028</v>
      </c>
      <c r="H166">
        <v>3547.5429511574253</v>
      </c>
    </row>
    <row r="167" spans="1:8" x14ac:dyDescent="0.35">
      <c r="B167" t="s">
        <v>1</v>
      </c>
      <c r="C167">
        <v>2019.1260273972603</v>
      </c>
      <c r="D167">
        <v>28</v>
      </c>
      <c r="E167">
        <v>12455.31</v>
      </c>
      <c r="F167">
        <v>121248</v>
      </c>
      <c r="G167">
        <v>7.3375643309580365</v>
      </c>
      <c r="H167">
        <v>3331.2542062549487</v>
      </c>
    </row>
    <row r="168" spans="1:8" x14ac:dyDescent="0.35">
      <c r="B168" t="s">
        <v>2</v>
      </c>
      <c r="C168">
        <v>2019.2027397260274</v>
      </c>
      <c r="D168">
        <v>31</v>
      </c>
      <c r="E168">
        <v>13699.52</v>
      </c>
      <c r="F168">
        <v>121248</v>
      </c>
      <c r="G168">
        <v>7.2895223013987858</v>
      </c>
      <c r="H168">
        <v>3309.4431248350488</v>
      </c>
    </row>
    <row r="169" spans="1:8" x14ac:dyDescent="0.35">
      <c r="B169" t="s">
        <v>3</v>
      </c>
      <c r="C169">
        <v>2019.2876712328766</v>
      </c>
      <c r="D169">
        <v>30</v>
      </c>
      <c r="E169">
        <v>18165.16</v>
      </c>
      <c r="F169">
        <v>121248</v>
      </c>
      <c r="G169">
        <v>9.987881587050234</v>
      </c>
      <c r="H169">
        <v>4534.4982405208066</v>
      </c>
    </row>
    <row r="170" spans="1:8" x14ac:dyDescent="0.35">
      <c r="B170" t="s">
        <v>4</v>
      </c>
      <c r="C170">
        <v>2019.3698630136987</v>
      </c>
      <c r="D170">
        <v>31</v>
      </c>
      <c r="E170">
        <v>18158.82</v>
      </c>
      <c r="F170">
        <v>121248</v>
      </c>
      <c r="G170">
        <v>9.662318340867877</v>
      </c>
      <c r="H170">
        <v>4386.6925267540164</v>
      </c>
    </row>
    <row r="171" spans="1:8" x14ac:dyDescent="0.35">
      <c r="B171" t="s">
        <v>5</v>
      </c>
      <c r="C171">
        <v>2019.4547945205479</v>
      </c>
      <c r="D171">
        <v>30</v>
      </c>
      <c r="E171">
        <v>16971.54</v>
      </c>
      <c r="F171">
        <v>121248</v>
      </c>
      <c r="G171">
        <v>9.3315848508841377</v>
      </c>
      <c r="H171">
        <v>4236.5395223013984</v>
      </c>
    </row>
    <row r="172" spans="1:8" x14ac:dyDescent="0.35">
      <c r="B172" t="s">
        <v>6</v>
      </c>
      <c r="C172">
        <v>2019.5369863013698</v>
      </c>
      <c r="D172">
        <v>31</v>
      </c>
      <c r="E172">
        <v>18784.66</v>
      </c>
      <c r="F172">
        <v>121248</v>
      </c>
      <c r="G172">
        <v>9.9953281570590597</v>
      </c>
      <c r="H172">
        <v>4537.8789833048131</v>
      </c>
    </row>
    <row r="173" spans="1:8" x14ac:dyDescent="0.35">
      <c r="B173" t="s">
        <v>7</v>
      </c>
      <c r="C173">
        <v>2019.6219178082192</v>
      </c>
      <c r="D173">
        <v>31</v>
      </c>
      <c r="E173">
        <v>17323.599999999999</v>
      </c>
      <c r="F173">
        <v>121248</v>
      </c>
      <c r="G173">
        <v>9.2178973088481939</v>
      </c>
      <c r="H173">
        <v>4184.9253782170799</v>
      </c>
    </row>
    <row r="174" spans="1:8" x14ac:dyDescent="0.35">
      <c r="B174" t="s">
        <v>8</v>
      </c>
      <c r="C174">
        <v>2019.7068493150684</v>
      </c>
      <c r="D174">
        <v>30</v>
      </c>
      <c r="E174">
        <v>16254.97</v>
      </c>
      <c r="F174">
        <v>121248</v>
      </c>
      <c r="G174">
        <v>8.9375879739597082</v>
      </c>
      <c r="H174">
        <v>4057.6649401777076</v>
      </c>
    </row>
    <row r="175" spans="1:8" x14ac:dyDescent="0.35">
      <c r="B175" t="s">
        <v>9</v>
      </c>
      <c r="C175">
        <v>2019.7890410958903</v>
      </c>
      <c r="D175">
        <v>31</v>
      </c>
      <c r="E175">
        <v>16743.810000000001</v>
      </c>
      <c r="F175">
        <v>121248</v>
      </c>
      <c r="G175">
        <v>8.9093907235716294</v>
      </c>
      <c r="H175">
        <v>4044.8633885015197</v>
      </c>
    </row>
    <row r="176" spans="1:8" x14ac:dyDescent="0.35">
      <c r="B176" t="s">
        <v>10</v>
      </c>
      <c r="C176">
        <v>2019.8739726027397</v>
      </c>
      <c r="D176">
        <v>30</v>
      </c>
      <c r="E176">
        <v>14416.14</v>
      </c>
      <c r="F176">
        <v>121248</v>
      </c>
      <c r="G176">
        <v>7.9265307468989183</v>
      </c>
      <c r="H176">
        <v>3598.6449590921088</v>
      </c>
    </row>
    <row r="177" spans="1:8" x14ac:dyDescent="0.35">
      <c r="B177" t="s">
        <v>11</v>
      </c>
      <c r="C177">
        <v>2019.9561643835616</v>
      </c>
      <c r="D177">
        <v>31</v>
      </c>
      <c r="E177">
        <v>19127.060000000001</v>
      </c>
      <c r="F177">
        <v>121248</v>
      </c>
      <c r="G177">
        <v>10.177519389744507</v>
      </c>
      <c r="H177">
        <v>4620.5938029440058</v>
      </c>
    </row>
    <row r="178" spans="1:8" x14ac:dyDescent="0.35">
      <c r="A178">
        <v>2020</v>
      </c>
      <c r="B178" t="s">
        <v>0</v>
      </c>
      <c r="C178">
        <v>2020.041095890411</v>
      </c>
      <c r="D178">
        <v>31</v>
      </c>
      <c r="E178">
        <v>15357.87</v>
      </c>
      <c r="F178">
        <v>121508</v>
      </c>
      <c r="G178">
        <v>8.154445160653168</v>
      </c>
      <c r="H178">
        <v>3702.1181029365384</v>
      </c>
    </row>
    <row r="179" spans="1:8" x14ac:dyDescent="0.35">
      <c r="B179" t="s">
        <v>1</v>
      </c>
      <c r="C179">
        <v>2020.1260273972603</v>
      </c>
      <c r="D179">
        <v>29</v>
      </c>
      <c r="E179">
        <v>13170.07</v>
      </c>
      <c r="F179">
        <v>121508</v>
      </c>
      <c r="G179">
        <v>7.4750690461136093</v>
      </c>
      <c r="H179">
        <v>3393.6813469355789</v>
      </c>
    </row>
    <row r="180" spans="1:8" x14ac:dyDescent="0.35">
      <c r="B180" t="s">
        <v>2</v>
      </c>
      <c r="C180">
        <v>2020.2027397260274</v>
      </c>
      <c r="D180">
        <v>31</v>
      </c>
      <c r="E180">
        <v>17405.650000000001</v>
      </c>
      <c r="F180">
        <v>121508</v>
      </c>
      <c r="G180">
        <v>9.2417384969740475</v>
      </c>
      <c r="H180">
        <v>4195.7492776262179</v>
      </c>
    </row>
    <row r="181" spans="1:8" x14ac:dyDescent="0.35">
      <c r="B181" t="s">
        <v>3</v>
      </c>
      <c r="C181">
        <v>2020.2876712328766</v>
      </c>
      <c r="D181">
        <v>30</v>
      </c>
      <c r="E181">
        <v>18492.150000000001</v>
      </c>
      <c r="F181">
        <v>121508</v>
      </c>
      <c r="G181">
        <v>10.14591631826711</v>
      </c>
      <c r="H181">
        <v>4606.2460084932682</v>
      </c>
    </row>
    <row r="182" spans="1:8" x14ac:dyDescent="0.35">
      <c r="B182" t="s">
        <v>4</v>
      </c>
      <c r="C182">
        <v>2020.3698630136987</v>
      </c>
      <c r="D182">
        <v>31</v>
      </c>
      <c r="E182">
        <v>20344.349999999999</v>
      </c>
      <c r="F182">
        <v>121508</v>
      </c>
      <c r="G182">
        <v>10.802076486136052</v>
      </c>
      <c r="H182">
        <v>4904.1427247057673</v>
      </c>
    </row>
    <row r="183" spans="1:8" x14ac:dyDescent="0.35">
      <c r="B183" t="s">
        <v>5</v>
      </c>
      <c r="C183">
        <v>2020.4547945205479</v>
      </c>
      <c r="D183">
        <v>30</v>
      </c>
      <c r="E183">
        <v>21841.61</v>
      </c>
      <c r="F183">
        <v>121508</v>
      </c>
      <c r="G183">
        <v>11.983633450746726</v>
      </c>
      <c r="H183">
        <v>5440.5695866390133</v>
      </c>
    </row>
    <row r="184" spans="1:8" x14ac:dyDescent="0.35">
      <c r="B184" t="s">
        <v>6</v>
      </c>
      <c r="C184">
        <v>2020.5369863013698</v>
      </c>
      <c r="D184">
        <v>31</v>
      </c>
      <c r="E184">
        <v>20026.07</v>
      </c>
      <c r="F184">
        <v>121508</v>
      </c>
      <c r="G184">
        <v>10.633081905134084</v>
      </c>
      <c r="H184">
        <v>4827.4191849308745</v>
      </c>
    </row>
    <row r="185" spans="1:8" x14ac:dyDescent="0.35">
      <c r="B185" t="s">
        <v>7</v>
      </c>
      <c r="C185">
        <v>2020.6219178082192</v>
      </c>
      <c r="D185">
        <v>31</v>
      </c>
      <c r="E185">
        <v>19680.060000000001</v>
      </c>
      <c r="F185">
        <v>121508</v>
      </c>
      <c r="G185">
        <v>10.449363748251807</v>
      </c>
      <c r="H185">
        <v>4744.0111417063208</v>
      </c>
    </row>
    <row r="186" spans="1:8" x14ac:dyDescent="0.35">
      <c r="B186" t="s">
        <v>8</v>
      </c>
      <c r="C186">
        <v>2020.7068493150684</v>
      </c>
      <c r="D186">
        <v>30</v>
      </c>
      <c r="E186">
        <v>19022.560000000001</v>
      </c>
      <c r="F186">
        <v>121508</v>
      </c>
      <c r="G186">
        <v>10.436931450329745</v>
      </c>
      <c r="H186">
        <v>4738.366878449704</v>
      </c>
    </row>
    <row r="187" spans="1:8" x14ac:dyDescent="0.35">
      <c r="B187" t="s">
        <v>9</v>
      </c>
      <c r="C187">
        <v>2020.7890410958903</v>
      </c>
      <c r="D187">
        <v>31</v>
      </c>
      <c r="E187">
        <v>18707.97</v>
      </c>
      <c r="F187">
        <v>121508</v>
      </c>
      <c r="G187">
        <v>9.933220910982099</v>
      </c>
      <c r="H187">
        <v>4509.6822935858727</v>
      </c>
    </row>
    <row r="188" spans="1:8" x14ac:dyDescent="0.35">
      <c r="B188" t="s">
        <v>10</v>
      </c>
      <c r="C188">
        <v>2020.8739726027397</v>
      </c>
      <c r="D188">
        <v>30</v>
      </c>
      <c r="E188">
        <v>19424.689999999999</v>
      </c>
      <c r="F188">
        <v>121508</v>
      </c>
      <c r="G188">
        <v>10.657564385335396</v>
      </c>
      <c r="H188">
        <v>4838.5342309422704</v>
      </c>
    </row>
    <row r="189" spans="1:8" x14ac:dyDescent="0.35">
      <c r="B189" t="s">
        <v>11</v>
      </c>
      <c r="C189">
        <v>2020.9561643835616</v>
      </c>
      <c r="D189">
        <v>31</v>
      </c>
      <c r="E189">
        <v>19532.349999999999</v>
      </c>
      <c r="F189">
        <v>121508</v>
      </c>
      <c r="G189">
        <v>10.370935353254319</v>
      </c>
      <c r="H189">
        <v>4708.4046503774607</v>
      </c>
    </row>
    <row r="190" spans="1:8" x14ac:dyDescent="0.35">
      <c r="A190">
        <v>2021</v>
      </c>
      <c r="B190" t="s">
        <v>0</v>
      </c>
      <c r="C190">
        <v>2021.041095890411</v>
      </c>
      <c r="D190">
        <v>31</v>
      </c>
      <c r="E190">
        <v>16394.93</v>
      </c>
      <c r="F190">
        <v>121599</v>
      </c>
      <c r="G190">
        <v>8.6985700487244024</v>
      </c>
      <c r="H190">
        <v>3949.1508021208788</v>
      </c>
    </row>
    <row r="191" spans="1:8" x14ac:dyDescent="0.35">
      <c r="B191" t="s">
        <v>1</v>
      </c>
      <c r="C191">
        <v>2021.1260273972603</v>
      </c>
      <c r="D191">
        <v>28</v>
      </c>
      <c r="E191">
        <v>13234.63</v>
      </c>
      <c r="F191">
        <v>121599</v>
      </c>
      <c r="G191">
        <v>7.7741652010766069</v>
      </c>
      <c r="H191">
        <v>3529.4710012887795</v>
      </c>
    </row>
    <row r="192" spans="1:8" x14ac:dyDescent="0.35">
      <c r="B192" t="s">
        <v>2</v>
      </c>
      <c r="C192">
        <v>2021.2027397260274</v>
      </c>
      <c r="D192">
        <v>31</v>
      </c>
      <c r="E192">
        <v>18763.060000000001</v>
      </c>
      <c r="F192">
        <v>121599</v>
      </c>
      <c r="G192">
        <v>9.9550160774348466</v>
      </c>
      <c r="H192">
        <v>4519.5772991554204</v>
      </c>
    </row>
    <row r="193" spans="2:8" x14ac:dyDescent="0.35">
      <c r="B193" t="s">
        <v>3</v>
      </c>
      <c r="C193">
        <v>2021.2876712328766</v>
      </c>
      <c r="D193">
        <v>30</v>
      </c>
      <c r="E193">
        <v>20037.96</v>
      </c>
      <c r="F193">
        <v>121599</v>
      </c>
      <c r="G193">
        <v>10.98581402807589</v>
      </c>
      <c r="H193">
        <v>4987.5595687464538</v>
      </c>
    </row>
    <row r="194" spans="2:8" x14ac:dyDescent="0.35">
      <c r="B194" t="s">
        <v>4</v>
      </c>
      <c r="C194">
        <v>2021.3698630136987</v>
      </c>
      <c r="D194">
        <v>31</v>
      </c>
      <c r="E194">
        <v>18535.04</v>
      </c>
      <c r="F194">
        <v>121599</v>
      </c>
      <c r="G194">
        <v>9.834036729397976</v>
      </c>
      <c r="H194">
        <v>4464.6526751466808</v>
      </c>
    </row>
    <row r="195" spans="2:8" x14ac:dyDescent="0.35">
      <c r="B195" t="s">
        <v>5</v>
      </c>
      <c r="C195">
        <v>2021.4547945205479</v>
      </c>
      <c r="D195">
        <v>30</v>
      </c>
      <c r="E195">
        <v>21223.26</v>
      </c>
      <c r="F195">
        <v>121599</v>
      </c>
      <c r="G195">
        <v>11.635654898477783</v>
      </c>
      <c r="H195">
        <v>5282.5873239089133</v>
      </c>
    </row>
    <row r="196" spans="2:8" x14ac:dyDescent="0.35">
      <c r="B196" t="s">
        <v>6</v>
      </c>
      <c r="C196">
        <v>2021.5369863013698</v>
      </c>
      <c r="D196">
        <v>31</v>
      </c>
      <c r="E196">
        <v>20444.93</v>
      </c>
      <c r="F196">
        <v>121599</v>
      </c>
      <c r="G196">
        <v>10.847356819838025</v>
      </c>
      <c r="H196">
        <v>4924.6999962064629</v>
      </c>
    </row>
    <row r="197" spans="2:8" x14ac:dyDescent="0.35">
      <c r="B197" t="s">
        <v>7</v>
      </c>
      <c r="C197">
        <v>2021.6219178082192</v>
      </c>
      <c r="D197">
        <v>31</v>
      </c>
      <c r="E197">
        <v>19887.21</v>
      </c>
      <c r="F197">
        <v>121599</v>
      </c>
      <c r="G197">
        <v>10.551450311693459</v>
      </c>
      <c r="H197">
        <v>4790.3584415088308</v>
      </c>
    </row>
    <row r="198" spans="2:8" x14ac:dyDescent="0.35">
      <c r="B198" t="s">
        <v>8</v>
      </c>
      <c r="C198">
        <v>2021.7068493150684</v>
      </c>
      <c r="D198">
        <v>30</v>
      </c>
      <c r="E198">
        <v>18773.580000000002</v>
      </c>
      <c r="F198">
        <v>121599</v>
      </c>
      <c r="G198">
        <v>10.292617537973173</v>
      </c>
      <c r="H198">
        <v>4672.8483622398207</v>
      </c>
    </row>
    <row r="199" spans="2:8" x14ac:dyDescent="0.35">
      <c r="B199" t="s">
        <v>9</v>
      </c>
      <c r="C199">
        <v>2021.7890410958903</v>
      </c>
      <c r="D199">
        <v>31</v>
      </c>
      <c r="E199">
        <v>17289.27</v>
      </c>
      <c r="F199">
        <v>121599</v>
      </c>
      <c r="G199">
        <v>9.1730752242497751</v>
      </c>
      <c r="H199">
        <v>4164.5761518093977</v>
      </c>
    </row>
    <row r="200" spans="2:8" x14ac:dyDescent="0.35">
      <c r="B200" t="s">
        <v>10</v>
      </c>
      <c r="C200">
        <v>2021.8739726027397</v>
      </c>
      <c r="D200">
        <v>30</v>
      </c>
      <c r="E200">
        <v>19447.59</v>
      </c>
      <c r="F200">
        <v>121599</v>
      </c>
      <c r="G200">
        <v>10.662143603154631</v>
      </c>
      <c r="H200">
        <v>4840.6131958322021</v>
      </c>
    </row>
    <row r="201" spans="2:8" x14ac:dyDescent="0.35">
      <c r="B201" t="s">
        <v>11</v>
      </c>
      <c r="C201">
        <v>2021.9561643835616</v>
      </c>
      <c r="D201">
        <v>31</v>
      </c>
      <c r="E201">
        <v>17753.55</v>
      </c>
      <c r="F201">
        <v>121599</v>
      </c>
      <c r="G201">
        <v>9.4194057729146223</v>
      </c>
      <c r="H201">
        <v>4276.410220903239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8"/>
  <sheetViews>
    <sheetView topLeftCell="E1" workbookViewId="0">
      <selection activeCell="O4" sqref="O4"/>
    </sheetView>
  </sheetViews>
  <sheetFormatPr defaultRowHeight="14.5" x14ac:dyDescent="0.35"/>
  <sheetData>
    <row r="1" spans="1:15" x14ac:dyDescent="0.35">
      <c r="D1" t="s">
        <v>12</v>
      </c>
      <c r="E1" t="s">
        <v>13</v>
      </c>
      <c r="F1" t="s">
        <v>14</v>
      </c>
      <c r="G1" t="s">
        <v>15</v>
      </c>
      <c r="H1" t="s">
        <v>16</v>
      </c>
    </row>
    <row r="2" spans="1:15" x14ac:dyDescent="0.35">
      <c r="A2">
        <v>1999</v>
      </c>
      <c r="B2" t="s">
        <v>1</v>
      </c>
      <c r="C2">
        <v>1999.1260273972603</v>
      </c>
      <c r="D2">
        <v>90</v>
      </c>
      <c r="E2">
        <v>39690.69</v>
      </c>
      <c r="F2">
        <v>112348</v>
      </c>
      <c r="G2">
        <v>7.8507435231008413</v>
      </c>
      <c r="H2">
        <v>3564.2375594877822</v>
      </c>
      <c r="J2" t="s">
        <v>17</v>
      </c>
    </row>
    <row r="3" spans="1:15" ht="15" thickBot="1" x14ac:dyDescent="0.4">
      <c r="B3" t="s">
        <v>4</v>
      </c>
      <c r="C3">
        <v>1999.3698630136987</v>
      </c>
      <c r="D3">
        <v>91</v>
      </c>
      <c r="E3">
        <v>52458.64</v>
      </c>
      <c r="F3">
        <v>112348</v>
      </c>
      <c r="G3">
        <v>10.262195525128554</v>
      </c>
      <c r="H3">
        <v>4659.036768408364</v>
      </c>
    </row>
    <row r="4" spans="1:15" x14ac:dyDescent="0.35">
      <c r="B4" t="s">
        <v>7</v>
      </c>
      <c r="C4">
        <v>1999.6219178082192</v>
      </c>
      <c r="D4">
        <v>92</v>
      </c>
      <c r="E4">
        <v>50162.44</v>
      </c>
      <c r="F4">
        <v>112348</v>
      </c>
      <c r="G4">
        <v>9.7063394638707994</v>
      </c>
      <c r="H4">
        <v>4406.6781165973425</v>
      </c>
      <c r="J4" s="5" t="s">
        <v>18</v>
      </c>
      <c r="K4" s="5"/>
    </row>
    <row r="5" spans="1:15" x14ac:dyDescent="0.35">
      <c r="B5" t="s">
        <v>10</v>
      </c>
      <c r="C5">
        <v>1999.8739726027397</v>
      </c>
      <c r="D5">
        <v>92</v>
      </c>
      <c r="E5">
        <v>50424.29</v>
      </c>
      <c r="F5">
        <v>112348</v>
      </c>
      <c r="G5">
        <v>9.7570069550975926</v>
      </c>
      <c r="H5">
        <v>4429.6811576143073</v>
      </c>
      <c r="J5" t="s">
        <v>19</v>
      </c>
      <c r="K5">
        <v>0.39147186165713915</v>
      </c>
    </row>
    <row r="6" spans="1:15" x14ac:dyDescent="0.35">
      <c r="A6">
        <v>2000</v>
      </c>
      <c r="B6" t="s">
        <v>6</v>
      </c>
      <c r="C6">
        <v>2000.5369863013698</v>
      </c>
      <c r="D6">
        <v>365</v>
      </c>
      <c r="E6">
        <v>219534</v>
      </c>
      <c r="F6">
        <v>116401</v>
      </c>
      <c r="G6">
        <v>10.334327260051548</v>
      </c>
      <c r="H6">
        <v>4691.7845760634027</v>
      </c>
      <c r="J6" t="s">
        <v>20</v>
      </c>
      <c r="K6">
        <v>0.15325021846930631</v>
      </c>
    </row>
    <row r="7" spans="1:15" x14ac:dyDescent="0.35">
      <c r="A7">
        <v>2001</v>
      </c>
      <c r="B7" t="s">
        <v>1</v>
      </c>
      <c r="C7">
        <v>2001.1260273972603</v>
      </c>
      <c r="D7">
        <v>90</v>
      </c>
      <c r="E7">
        <v>43732.88</v>
      </c>
      <c r="F7">
        <v>109588.15789473685</v>
      </c>
      <c r="G7">
        <v>8.8681276923302672</v>
      </c>
      <c r="H7">
        <v>4026.1299723179413</v>
      </c>
      <c r="J7" t="s">
        <v>21</v>
      </c>
      <c r="K7">
        <v>9.6800233033926736E-2</v>
      </c>
    </row>
    <row r="8" spans="1:15" x14ac:dyDescent="0.35">
      <c r="B8" t="s">
        <v>4</v>
      </c>
      <c r="C8">
        <v>2001.3698630136987</v>
      </c>
      <c r="D8">
        <v>91</v>
      </c>
      <c r="E8">
        <v>61877.040000000008</v>
      </c>
      <c r="F8">
        <v>109588.15789473685</v>
      </c>
      <c r="G8">
        <v>12.409506384450854</v>
      </c>
      <c r="H8">
        <v>5633.9158985406875</v>
      </c>
      <c r="J8" t="s">
        <v>22</v>
      </c>
      <c r="K8">
        <v>488.23262944068637</v>
      </c>
    </row>
    <row r="9" spans="1:15" ht="15" thickBot="1" x14ac:dyDescent="0.4">
      <c r="B9" t="s">
        <v>7</v>
      </c>
      <c r="C9">
        <v>2001.6219178082192</v>
      </c>
      <c r="D9">
        <v>92</v>
      </c>
      <c r="E9">
        <v>54332.42</v>
      </c>
      <c r="F9">
        <v>109588.15789473685</v>
      </c>
      <c r="G9">
        <v>10.777985394662041</v>
      </c>
      <c r="H9">
        <v>4893.2053691765668</v>
      </c>
      <c r="J9" s="3" t="s">
        <v>23</v>
      </c>
      <c r="K9" s="3">
        <v>17</v>
      </c>
    </row>
    <row r="10" spans="1:15" x14ac:dyDescent="0.35">
      <c r="B10" t="s">
        <v>10</v>
      </c>
      <c r="C10">
        <v>2001.8739726027397</v>
      </c>
      <c r="D10">
        <v>92</v>
      </c>
      <c r="E10">
        <v>57013.95</v>
      </c>
      <c r="F10">
        <v>109588.15789473685</v>
      </c>
      <c r="G10">
        <v>11.309923621881593</v>
      </c>
      <c r="H10">
        <v>5134.7053243342434</v>
      </c>
    </row>
    <row r="11" spans="1:15" ht="15" thickBot="1" x14ac:dyDescent="0.4">
      <c r="A11">
        <v>2002</v>
      </c>
      <c r="B11" t="s">
        <v>1</v>
      </c>
      <c r="C11">
        <v>2002.1260273972603</v>
      </c>
      <c r="D11">
        <v>90</v>
      </c>
      <c r="E11">
        <v>45592.91</v>
      </c>
      <c r="F11">
        <v>111232.89473684211</v>
      </c>
      <c r="G11">
        <v>9.1085984966477529</v>
      </c>
      <c r="H11">
        <v>4135.3037174780802</v>
      </c>
      <c r="J11" t="s">
        <v>24</v>
      </c>
    </row>
    <row r="12" spans="1:15" x14ac:dyDescent="0.35">
      <c r="B12" t="s">
        <v>4</v>
      </c>
      <c r="C12">
        <v>2002.3698630136987</v>
      </c>
      <c r="D12">
        <v>91</v>
      </c>
      <c r="E12">
        <v>53091.869999999995</v>
      </c>
      <c r="F12">
        <v>111232.89473684211</v>
      </c>
      <c r="G12">
        <v>10.490190770229097</v>
      </c>
      <c r="H12">
        <v>4762.54660968401</v>
      </c>
      <c r="J12" s="4"/>
      <c r="K12" s="4" t="s">
        <v>29</v>
      </c>
      <c r="L12" s="4" t="s">
        <v>30</v>
      </c>
      <c r="M12" s="4" t="s">
        <v>31</v>
      </c>
      <c r="N12" s="4" t="s">
        <v>32</v>
      </c>
      <c r="O12" s="4" t="s">
        <v>33</v>
      </c>
    </row>
    <row r="13" spans="1:15" x14ac:dyDescent="0.35">
      <c r="B13" t="s">
        <v>7</v>
      </c>
      <c r="C13">
        <v>2002.6219178082192</v>
      </c>
      <c r="D13">
        <v>92</v>
      </c>
      <c r="E13">
        <v>55627.29</v>
      </c>
      <c r="F13">
        <v>111232.89473684211</v>
      </c>
      <c r="G13">
        <v>10.871684279227361</v>
      </c>
      <c r="H13">
        <v>4935.7446627692225</v>
      </c>
      <c r="J13" t="s">
        <v>25</v>
      </c>
      <c r="K13">
        <v>1</v>
      </c>
      <c r="L13">
        <v>647129.01055813441</v>
      </c>
      <c r="M13">
        <v>647129.01055813441</v>
      </c>
      <c r="N13">
        <v>2.7147964217765406</v>
      </c>
      <c r="O13">
        <v>0.12020440913704658</v>
      </c>
    </row>
    <row r="14" spans="1:15" x14ac:dyDescent="0.35">
      <c r="B14" t="s">
        <v>10</v>
      </c>
      <c r="C14">
        <v>2002.8739726027397</v>
      </c>
      <c r="D14">
        <v>92</v>
      </c>
      <c r="E14">
        <v>52094.47</v>
      </c>
      <c r="F14">
        <v>111232.89473684211</v>
      </c>
      <c r="G14">
        <v>10.181237132595914</v>
      </c>
      <c r="H14">
        <v>4622.2816581985453</v>
      </c>
      <c r="J14" t="s">
        <v>26</v>
      </c>
      <c r="K14">
        <v>15</v>
      </c>
      <c r="L14">
        <v>3575566.5067584985</v>
      </c>
      <c r="M14">
        <v>238371.10045056656</v>
      </c>
    </row>
    <row r="15" spans="1:15" ht="15" thickBot="1" x14ac:dyDescent="0.4">
      <c r="A15">
        <v>2003</v>
      </c>
      <c r="B15" t="s">
        <v>1</v>
      </c>
      <c r="C15">
        <v>2003.1260273972603</v>
      </c>
      <c r="D15">
        <v>90</v>
      </c>
      <c r="E15">
        <v>45131.009999999995</v>
      </c>
      <c r="F15">
        <v>113271.84210526316</v>
      </c>
      <c r="G15">
        <v>8.854021570527042</v>
      </c>
      <c r="H15">
        <v>4019.7257930192773</v>
      </c>
      <c r="J15" s="3" t="s">
        <v>27</v>
      </c>
      <c r="K15" s="3">
        <v>16</v>
      </c>
      <c r="L15" s="3">
        <v>4222695.5173166329</v>
      </c>
      <c r="M15" s="3"/>
      <c r="N15" s="3"/>
      <c r="O15" s="3"/>
    </row>
    <row r="16" spans="1:15" ht="15" thickBot="1" x14ac:dyDescent="0.4">
      <c r="B16" t="s">
        <v>4</v>
      </c>
      <c r="C16">
        <v>2003.3698630136987</v>
      </c>
      <c r="D16">
        <v>91</v>
      </c>
      <c r="E16">
        <v>57226.14</v>
      </c>
      <c r="F16">
        <v>113271.84210526316</v>
      </c>
      <c r="G16">
        <v>11.103530579723158</v>
      </c>
      <c r="H16">
        <v>5041.0028831943137</v>
      </c>
    </row>
    <row r="17" spans="1:18" x14ac:dyDescent="0.35">
      <c r="B17" t="s">
        <v>7</v>
      </c>
      <c r="C17">
        <v>2003.6219178082192</v>
      </c>
      <c r="D17">
        <v>92</v>
      </c>
      <c r="E17">
        <v>60296.53</v>
      </c>
      <c r="F17">
        <v>113271.84210526316</v>
      </c>
      <c r="G17">
        <v>11.572109238028158</v>
      </c>
      <c r="H17">
        <v>5253.7375940647835</v>
      </c>
      <c r="J17" s="4"/>
      <c r="K17" s="4" t="s">
        <v>34</v>
      </c>
      <c r="L17" s="4" t="s">
        <v>22</v>
      </c>
      <c r="M17" s="4" t="s">
        <v>35</v>
      </c>
      <c r="N17" s="4" t="s">
        <v>36</v>
      </c>
      <c r="O17" s="4" t="s">
        <v>37</v>
      </c>
      <c r="P17" s="4" t="s">
        <v>38</v>
      </c>
      <c r="Q17" s="4" t="s">
        <v>39</v>
      </c>
      <c r="R17" s="4" t="s">
        <v>40</v>
      </c>
    </row>
    <row r="18" spans="1:18" x14ac:dyDescent="0.35">
      <c r="B18" t="s">
        <v>10</v>
      </c>
      <c r="C18">
        <v>2003.8739726027397</v>
      </c>
      <c r="D18">
        <v>92</v>
      </c>
      <c r="E18">
        <v>54442.5</v>
      </c>
      <c r="F18">
        <v>113271.84210526316</v>
      </c>
      <c r="G18">
        <v>10.448603878056465</v>
      </c>
      <c r="H18">
        <v>4743.6661606376356</v>
      </c>
      <c r="J18" t="s">
        <v>28</v>
      </c>
      <c r="K18">
        <v>-257864.9020799486</v>
      </c>
      <c r="L18">
        <v>159322.10854140104</v>
      </c>
      <c r="M18">
        <v>-1.618512988816869</v>
      </c>
      <c r="N18">
        <v>0.12638194921551077</v>
      </c>
      <c r="O18">
        <v>-597451.93792814284</v>
      </c>
      <c r="P18">
        <v>81722.133768245665</v>
      </c>
      <c r="Q18">
        <v>-597451.93792814284</v>
      </c>
      <c r="R18">
        <v>81722.133768245665</v>
      </c>
    </row>
    <row r="19" spans="1:18" ht="15" thickBot="1" x14ac:dyDescent="0.4">
      <c r="A19">
        <v>2004</v>
      </c>
      <c r="B19" t="s">
        <v>1</v>
      </c>
      <c r="C19">
        <v>2004.1260273972603</v>
      </c>
      <c r="D19">
        <v>91</v>
      </c>
      <c r="E19">
        <v>48012.97</v>
      </c>
      <c r="F19">
        <v>113930</v>
      </c>
      <c r="G19">
        <v>9.2620917220232588</v>
      </c>
      <c r="H19">
        <v>4204.9896417985592</v>
      </c>
      <c r="J19" s="3" t="s">
        <v>41</v>
      </c>
      <c r="K19" s="3">
        <v>131.14466345063818</v>
      </c>
      <c r="L19" s="3">
        <v>79.594303893050494</v>
      </c>
      <c r="M19" s="3">
        <v>1.6476639286506609</v>
      </c>
      <c r="N19" s="3">
        <v>0.12020440913704736</v>
      </c>
      <c r="O19" s="3">
        <v>-38.506579411350856</v>
      </c>
      <c r="P19" s="3">
        <v>300.79590631262721</v>
      </c>
      <c r="Q19" s="3">
        <v>-38.506579411350856</v>
      </c>
      <c r="R19" s="3">
        <v>300.79590631262721</v>
      </c>
    </row>
    <row r="20" spans="1:18" x14ac:dyDescent="0.35">
      <c r="B20" t="s">
        <v>4</v>
      </c>
      <c r="C20">
        <v>2004.3698630136987</v>
      </c>
      <c r="D20">
        <v>91</v>
      </c>
      <c r="E20">
        <v>62044.22</v>
      </c>
      <c r="F20">
        <v>113930</v>
      </c>
      <c r="G20">
        <v>11.968833764322222</v>
      </c>
      <c r="H20">
        <v>5433.8505290022886</v>
      </c>
    </row>
    <row r="21" spans="1:18" x14ac:dyDescent="0.35">
      <c r="B21" t="s">
        <v>7</v>
      </c>
      <c r="C21">
        <v>2004.6219178082192</v>
      </c>
      <c r="D21">
        <v>92</v>
      </c>
      <c r="E21">
        <v>60607.78</v>
      </c>
      <c r="F21">
        <v>113930</v>
      </c>
      <c r="G21">
        <v>11.564648773655829</v>
      </c>
      <c r="H21">
        <v>5250.3505432397469</v>
      </c>
      <c r="J21" t="s">
        <v>17</v>
      </c>
    </row>
    <row r="22" spans="1:18" ht="15" thickBot="1" x14ac:dyDescent="0.4">
      <c r="B22" t="s">
        <v>10</v>
      </c>
      <c r="C22">
        <v>2004.8739726027397</v>
      </c>
      <c r="D22">
        <v>92</v>
      </c>
      <c r="E22">
        <v>54887.270000000004</v>
      </c>
      <c r="F22">
        <v>113930</v>
      </c>
      <c r="G22">
        <v>10.473110872809011</v>
      </c>
      <c r="H22">
        <v>4754.792336255291</v>
      </c>
    </row>
    <row r="23" spans="1:18" x14ac:dyDescent="0.35">
      <c r="A23">
        <v>2005</v>
      </c>
      <c r="B23" t="s">
        <v>1</v>
      </c>
      <c r="C23">
        <v>2005.1260273972603</v>
      </c>
      <c r="D23">
        <v>90</v>
      </c>
      <c r="E23">
        <v>47222.100000000006</v>
      </c>
      <c r="F23">
        <v>114709</v>
      </c>
      <c r="G23">
        <v>9.1481923824634528</v>
      </c>
      <c r="H23">
        <v>4153.2793416384075</v>
      </c>
      <c r="J23" s="5" t="s">
        <v>18</v>
      </c>
      <c r="K23" s="5"/>
    </row>
    <row r="24" spans="1:18" x14ac:dyDescent="0.35">
      <c r="B24" t="s">
        <v>4</v>
      </c>
      <c r="C24">
        <v>2005.3698630136987</v>
      </c>
      <c r="D24">
        <v>91</v>
      </c>
      <c r="E24">
        <v>60328.54</v>
      </c>
      <c r="F24">
        <v>114709</v>
      </c>
      <c r="G24">
        <v>11.558831286315616</v>
      </c>
      <c r="H24">
        <v>5247.70940398729</v>
      </c>
      <c r="J24" t="s">
        <v>19</v>
      </c>
      <c r="K24">
        <v>0.28593074734516566</v>
      </c>
    </row>
    <row r="25" spans="1:18" x14ac:dyDescent="0.35">
      <c r="B25" t="s">
        <v>7</v>
      </c>
      <c r="C25">
        <v>2005.6219178082192</v>
      </c>
      <c r="D25">
        <v>92</v>
      </c>
      <c r="E25">
        <v>59144.249999999993</v>
      </c>
      <c r="F25">
        <v>114709</v>
      </c>
      <c r="G25">
        <v>11.208750535855</v>
      </c>
      <c r="H25">
        <v>5088.7727432781703</v>
      </c>
      <c r="J25" t="s">
        <v>20</v>
      </c>
      <c r="K25">
        <v>8.1756392277364948E-2</v>
      </c>
    </row>
    <row r="26" spans="1:18" x14ac:dyDescent="0.35">
      <c r="B26" t="s">
        <v>10</v>
      </c>
      <c r="C26">
        <v>2005.8739726027397</v>
      </c>
      <c r="D26">
        <v>92</v>
      </c>
      <c r="E26">
        <v>55860.41</v>
      </c>
      <c r="F26">
        <v>114709</v>
      </c>
      <c r="G26">
        <v>10.586412043784138</v>
      </c>
      <c r="H26">
        <v>4806.2310678779986</v>
      </c>
      <c r="J26" t="s">
        <v>21</v>
      </c>
      <c r="K26">
        <v>7.7485491776329435E-2</v>
      </c>
    </row>
    <row r="27" spans="1:18" x14ac:dyDescent="0.35">
      <c r="A27">
        <v>2006</v>
      </c>
      <c r="B27" t="s">
        <v>0</v>
      </c>
      <c r="C27">
        <v>2006.041095890411</v>
      </c>
      <c r="D27">
        <v>31</v>
      </c>
      <c r="E27">
        <v>18571.95</v>
      </c>
      <c r="F27">
        <v>115417</v>
      </c>
      <c r="G27">
        <v>10.381402415420997</v>
      </c>
      <c r="H27">
        <v>4713.1566966011324</v>
      </c>
      <c r="J27" t="s">
        <v>22</v>
      </c>
      <c r="K27">
        <v>555.13849936077395</v>
      </c>
    </row>
    <row r="28" spans="1:18" ht="15" thickBot="1" x14ac:dyDescent="0.4">
      <c r="B28" t="s">
        <v>1</v>
      </c>
      <c r="C28">
        <v>2006.1260273972603</v>
      </c>
      <c r="D28">
        <v>28</v>
      </c>
      <c r="E28">
        <v>13828.07</v>
      </c>
      <c r="F28">
        <v>115417</v>
      </c>
      <c r="G28">
        <v>8.5578319113673516</v>
      </c>
      <c r="H28">
        <v>3885.2556877607776</v>
      </c>
      <c r="J28" s="3" t="s">
        <v>23</v>
      </c>
      <c r="K28" s="3">
        <v>217</v>
      </c>
    </row>
    <row r="29" spans="1:18" x14ac:dyDescent="0.35">
      <c r="B29" t="s">
        <v>2</v>
      </c>
      <c r="C29">
        <v>2006.2027397260274</v>
      </c>
      <c r="D29">
        <v>31</v>
      </c>
      <c r="E29">
        <v>16247.720000000001</v>
      </c>
      <c r="F29">
        <v>115417</v>
      </c>
      <c r="G29">
        <v>9.0821975965412385</v>
      </c>
      <c r="H29">
        <v>4123.3177088297225</v>
      </c>
    </row>
    <row r="30" spans="1:18" ht="15" thickBot="1" x14ac:dyDescent="0.4">
      <c r="B30" t="s">
        <v>3</v>
      </c>
      <c r="C30">
        <v>2006.2876712328766</v>
      </c>
      <c r="D30">
        <v>30</v>
      </c>
      <c r="E30">
        <v>17420.59</v>
      </c>
      <c r="F30">
        <v>115417</v>
      </c>
      <c r="G30">
        <v>10.062405595940517</v>
      </c>
      <c r="H30">
        <v>4568.3321405569941</v>
      </c>
      <c r="J30" t="s">
        <v>24</v>
      </c>
    </row>
    <row r="31" spans="1:18" x14ac:dyDescent="0.35">
      <c r="B31" t="s">
        <v>4</v>
      </c>
      <c r="C31">
        <v>2006.3698630136987</v>
      </c>
      <c r="D31">
        <v>31</v>
      </c>
      <c r="E31">
        <v>19756.669999999998</v>
      </c>
      <c r="F31">
        <v>115417</v>
      </c>
      <c r="G31">
        <v>11.043640633249364</v>
      </c>
      <c r="H31">
        <v>5013.8128474952109</v>
      </c>
      <c r="J31" s="4"/>
      <c r="K31" s="4" t="s">
        <v>29</v>
      </c>
      <c r="L31" s="4" t="s">
        <v>30</v>
      </c>
      <c r="M31" s="4" t="s">
        <v>31</v>
      </c>
      <c r="N31" s="4" t="s">
        <v>32</v>
      </c>
      <c r="O31" s="4" t="s">
        <v>33</v>
      </c>
    </row>
    <row r="32" spans="1:18" x14ac:dyDescent="0.35">
      <c r="B32" t="s">
        <v>5</v>
      </c>
      <c r="C32">
        <v>2006.4547945205479</v>
      </c>
      <c r="D32">
        <v>30</v>
      </c>
      <c r="E32">
        <v>22225.670000000002</v>
      </c>
      <c r="F32">
        <v>115417</v>
      </c>
      <c r="G32">
        <v>12.83789505301068</v>
      </c>
      <c r="H32">
        <v>5828.404354066849</v>
      </c>
      <c r="J32" t="s">
        <v>25</v>
      </c>
      <c r="K32">
        <v>1</v>
      </c>
      <c r="L32">
        <v>5899360.8149711788</v>
      </c>
      <c r="M32">
        <v>5899360.8149711788</v>
      </c>
      <c r="N32">
        <v>19.142659085020242</v>
      </c>
      <c r="O32">
        <v>1.8914293618060247E-5</v>
      </c>
    </row>
    <row r="33" spans="1:18" x14ac:dyDescent="0.35">
      <c r="B33" t="s">
        <v>6</v>
      </c>
      <c r="C33">
        <v>2006.5369863013698</v>
      </c>
      <c r="D33">
        <v>31</v>
      </c>
      <c r="E33">
        <v>20388.05</v>
      </c>
      <c r="F33">
        <v>115417</v>
      </c>
      <c r="G33">
        <v>11.396571254807602</v>
      </c>
      <c r="H33">
        <v>5174.0433496826518</v>
      </c>
      <c r="J33" t="s">
        <v>26</v>
      </c>
      <c r="K33">
        <v>215</v>
      </c>
      <c r="L33">
        <v>66258431.996594384</v>
      </c>
      <c r="M33">
        <v>308178.75347253203</v>
      </c>
    </row>
    <row r="34" spans="1:18" ht="15" thickBot="1" x14ac:dyDescent="0.4">
      <c r="B34" t="s">
        <v>7</v>
      </c>
      <c r="C34">
        <v>2006.6219178082192</v>
      </c>
      <c r="D34">
        <v>31</v>
      </c>
      <c r="E34">
        <v>19529.900000000001</v>
      </c>
      <c r="F34">
        <v>115417</v>
      </c>
      <c r="G34">
        <v>10.916880081678581</v>
      </c>
      <c r="H34">
        <v>4956.2635570820757</v>
      </c>
      <c r="J34" s="3" t="s">
        <v>27</v>
      </c>
      <c r="K34" s="3">
        <v>216</v>
      </c>
      <c r="L34" s="3">
        <v>72157792.811565563</v>
      </c>
      <c r="M34" s="3"/>
      <c r="N34" s="3"/>
      <c r="O34" s="3"/>
    </row>
    <row r="35" spans="1:18" ht="15" thickBot="1" x14ac:dyDescent="0.4">
      <c r="B35" t="s">
        <v>8</v>
      </c>
      <c r="C35">
        <v>2006.7068493150684</v>
      </c>
      <c r="D35">
        <v>30</v>
      </c>
      <c r="E35">
        <v>18353.490000000002</v>
      </c>
      <c r="F35">
        <v>115417</v>
      </c>
      <c r="G35">
        <v>10.601263245449111</v>
      </c>
      <c r="H35">
        <v>4812.9735134338962</v>
      </c>
    </row>
    <row r="36" spans="1:18" x14ac:dyDescent="0.35">
      <c r="B36" t="s">
        <v>9</v>
      </c>
      <c r="C36">
        <v>2006.7890410958903</v>
      </c>
      <c r="D36">
        <v>31</v>
      </c>
      <c r="E36">
        <v>18931.64</v>
      </c>
      <c r="F36">
        <v>115417</v>
      </c>
      <c r="G36">
        <v>10.582462973671626</v>
      </c>
      <c r="H36">
        <v>4804.4381900469189</v>
      </c>
      <c r="J36" s="4"/>
      <c r="K36" s="4" t="s">
        <v>34</v>
      </c>
      <c r="L36" s="4" t="s">
        <v>22</v>
      </c>
      <c r="M36" s="4" t="s">
        <v>35</v>
      </c>
      <c r="N36" s="4" t="s">
        <v>36</v>
      </c>
      <c r="O36" s="4" t="s">
        <v>37</v>
      </c>
      <c r="P36" s="4" t="s">
        <v>38</v>
      </c>
      <c r="Q36" s="4" t="s">
        <v>39</v>
      </c>
      <c r="R36" s="4" t="s">
        <v>40</v>
      </c>
    </row>
    <row r="37" spans="1:18" x14ac:dyDescent="0.35">
      <c r="B37" t="s">
        <v>10</v>
      </c>
      <c r="C37">
        <v>2006.8739726027397</v>
      </c>
      <c r="D37">
        <v>30</v>
      </c>
      <c r="E37">
        <v>17953.8</v>
      </c>
      <c r="F37">
        <v>115417</v>
      </c>
      <c r="G37">
        <v>10.370396042177495</v>
      </c>
      <c r="H37">
        <v>4708.1598031485828</v>
      </c>
      <c r="J37" t="s">
        <v>28</v>
      </c>
      <c r="K37">
        <v>62558.337801259098</v>
      </c>
      <c r="L37">
        <v>13355.101757935794</v>
      </c>
      <c r="M37">
        <v>4.6842277157555934</v>
      </c>
      <c r="N37">
        <v>4.9799484767467227E-6</v>
      </c>
      <c r="O37">
        <v>36234.642654256633</v>
      </c>
      <c r="P37">
        <v>88882.032948261563</v>
      </c>
      <c r="Q37">
        <v>36234.642654256633</v>
      </c>
      <c r="R37">
        <v>88882.032948261563</v>
      </c>
    </row>
    <row r="38" spans="1:18" ht="15" thickBot="1" x14ac:dyDescent="0.4">
      <c r="B38" t="s">
        <v>11</v>
      </c>
      <c r="C38">
        <v>2006.9561643835616</v>
      </c>
      <c r="D38">
        <v>31</v>
      </c>
      <c r="E38">
        <v>16978.34</v>
      </c>
      <c r="F38">
        <v>115417</v>
      </c>
      <c r="G38">
        <v>9.490601680805673</v>
      </c>
      <c r="H38">
        <v>4308.7331630857752</v>
      </c>
      <c r="J38" s="3" t="s">
        <v>41</v>
      </c>
      <c r="K38" s="3">
        <v>-29.031367739322693</v>
      </c>
      <c r="L38" s="3">
        <v>6.6353886336787342</v>
      </c>
      <c r="M38" s="3">
        <v>-4.3752324606836748</v>
      </c>
      <c r="N38" s="3">
        <v>1.8914293618061517E-5</v>
      </c>
      <c r="O38" s="3">
        <v>-42.110111034637086</v>
      </c>
      <c r="P38" s="3">
        <v>-15.952624444008302</v>
      </c>
      <c r="Q38" s="3">
        <v>-42.110111034637086</v>
      </c>
      <c r="R38" s="3">
        <v>-15.952624444008302</v>
      </c>
    </row>
    <row r="39" spans="1:18" x14ac:dyDescent="0.35">
      <c r="A39">
        <v>2007</v>
      </c>
      <c r="B39" t="s">
        <v>0</v>
      </c>
      <c r="C39">
        <v>2007.041095890411</v>
      </c>
      <c r="D39">
        <v>31</v>
      </c>
      <c r="E39">
        <v>17522.96</v>
      </c>
      <c r="F39">
        <v>115963</v>
      </c>
      <c r="G39">
        <v>9.7489160196536542</v>
      </c>
      <c r="H39">
        <v>4426.0078729227589</v>
      </c>
    </row>
    <row r="40" spans="1:18" x14ac:dyDescent="0.35">
      <c r="B40" t="s">
        <v>1</v>
      </c>
      <c r="C40">
        <v>2007.1260273972603</v>
      </c>
      <c r="D40">
        <v>28</v>
      </c>
      <c r="E40">
        <v>13099.14</v>
      </c>
      <c r="F40">
        <v>115963</v>
      </c>
      <c r="G40">
        <v>8.068546494509949</v>
      </c>
      <c r="H40">
        <v>3663.1201085075168</v>
      </c>
    </row>
    <row r="41" spans="1:18" x14ac:dyDescent="0.35">
      <c r="B41" t="s">
        <v>2</v>
      </c>
      <c r="C41">
        <v>2007.2027397260274</v>
      </c>
      <c r="D41">
        <v>31</v>
      </c>
      <c r="E41">
        <v>16374.75</v>
      </c>
      <c r="F41">
        <v>115963</v>
      </c>
      <c r="G41">
        <v>9.1101082575560106</v>
      </c>
      <c r="H41">
        <v>4135.9891489304291</v>
      </c>
    </row>
    <row r="42" spans="1:18" x14ac:dyDescent="0.35">
      <c r="B42" t="s">
        <v>3</v>
      </c>
      <c r="C42">
        <v>2007.2876712328766</v>
      </c>
      <c r="D42">
        <v>30</v>
      </c>
      <c r="E42">
        <v>17659.25</v>
      </c>
      <c r="F42">
        <v>115963</v>
      </c>
      <c r="G42">
        <v>10.152232464952901</v>
      </c>
      <c r="H42">
        <v>4609.1135390886166</v>
      </c>
    </row>
    <row r="43" spans="1:18" x14ac:dyDescent="0.35">
      <c r="B43" t="s">
        <v>4</v>
      </c>
      <c r="C43">
        <v>2007.3698630136987</v>
      </c>
      <c r="D43">
        <v>31</v>
      </c>
      <c r="E43">
        <v>19237.14</v>
      </c>
      <c r="F43">
        <v>115963</v>
      </c>
      <c r="G43">
        <v>10.702601747554072</v>
      </c>
      <c r="H43">
        <v>4858.9811933895489</v>
      </c>
    </row>
    <row r="44" spans="1:18" x14ac:dyDescent="0.35">
      <c r="B44" t="s">
        <v>5</v>
      </c>
      <c r="C44">
        <v>2007.4547945205479</v>
      </c>
      <c r="D44">
        <v>30</v>
      </c>
      <c r="E44">
        <v>18224.419999999998</v>
      </c>
      <c r="F44">
        <v>115963</v>
      </c>
      <c r="G44">
        <v>10.477146446136555</v>
      </c>
      <c r="H44">
        <v>4756.6244865459958</v>
      </c>
    </row>
    <row r="45" spans="1:18" x14ac:dyDescent="0.35">
      <c r="B45" t="s">
        <v>6</v>
      </c>
      <c r="C45">
        <v>2007.5369863013698</v>
      </c>
      <c r="D45">
        <v>31</v>
      </c>
      <c r="E45">
        <v>19849.21</v>
      </c>
      <c r="F45">
        <v>115963</v>
      </c>
      <c r="G45">
        <v>11.043127493669422</v>
      </c>
      <c r="H45">
        <v>5013.5798821259177</v>
      </c>
    </row>
    <row r="46" spans="1:18" x14ac:dyDescent="0.35">
      <c r="B46" t="s">
        <v>7</v>
      </c>
      <c r="C46">
        <v>2007.6219178082192</v>
      </c>
      <c r="D46">
        <v>31</v>
      </c>
      <c r="E46">
        <v>18062.29</v>
      </c>
      <c r="F46">
        <v>115963</v>
      </c>
      <c r="G46">
        <v>10.048972795271462</v>
      </c>
      <c r="H46">
        <v>4562.2336490532434</v>
      </c>
    </row>
    <row r="47" spans="1:18" x14ac:dyDescent="0.35">
      <c r="B47" t="s">
        <v>8</v>
      </c>
      <c r="C47">
        <v>2007.7068493150684</v>
      </c>
      <c r="D47">
        <v>30</v>
      </c>
      <c r="E47">
        <v>15837.29</v>
      </c>
      <c r="F47">
        <v>115963</v>
      </c>
      <c r="G47">
        <v>9.1047949202188061</v>
      </c>
      <c r="H47">
        <v>4133.5768937793382</v>
      </c>
    </row>
    <row r="48" spans="1:18" x14ac:dyDescent="0.35">
      <c r="B48" t="s">
        <v>9</v>
      </c>
      <c r="C48">
        <v>2007.7890410958903</v>
      </c>
      <c r="D48">
        <v>31</v>
      </c>
      <c r="E48">
        <v>17426.47</v>
      </c>
      <c r="F48">
        <v>115963</v>
      </c>
      <c r="G48">
        <v>9.695233713311783</v>
      </c>
      <c r="H48">
        <v>4401.6361058435496</v>
      </c>
    </row>
    <row r="49" spans="1:8" x14ac:dyDescent="0.35">
      <c r="B49" t="s">
        <v>10</v>
      </c>
      <c r="C49">
        <v>2007.8739726027397</v>
      </c>
      <c r="D49">
        <v>30</v>
      </c>
      <c r="E49">
        <v>17082.98</v>
      </c>
      <c r="F49">
        <v>115963</v>
      </c>
      <c r="G49">
        <v>9.8209371379951644</v>
      </c>
      <c r="H49">
        <v>4458.705460649805</v>
      </c>
    </row>
    <row r="50" spans="1:8" x14ac:dyDescent="0.35">
      <c r="B50" t="s">
        <v>11</v>
      </c>
      <c r="C50">
        <v>2007.9561643835616</v>
      </c>
      <c r="D50">
        <v>31</v>
      </c>
      <c r="E50">
        <v>16356.890000000001</v>
      </c>
      <c r="F50">
        <v>115963</v>
      </c>
      <c r="G50">
        <v>9.1001718290010754</v>
      </c>
      <c r="H50">
        <v>4131.478010366488</v>
      </c>
    </row>
    <row r="51" spans="1:8" x14ac:dyDescent="0.35">
      <c r="A51">
        <v>2008</v>
      </c>
      <c r="B51" t="s">
        <v>0</v>
      </c>
      <c r="C51">
        <v>2008.041095890411</v>
      </c>
      <c r="D51">
        <v>31</v>
      </c>
      <c r="E51">
        <v>16285.18</v>
      </c>
      <c r="F51">
        <v>116289</v>
      </c>
      <c r="G51">
        <v>9.0348766795960778</v>
      </c>
      <c r="H51">
        <v>4101.8340125366194</v>
      </c>
    </row>
    <row r="52" spans="1:8" x14ac:dyDescent="0.35">
      <c r="B52" t="s">
        <v>1</v>
      </c>
      <c r="C52">
        <v>2008.1260273972603</v>
      </c>
      <c r="D52">
        <v>29</v>
      </c>
      <c r="E52">
        <v>13677.95</v>
      </c>
      <c r="F52">
        <v>116289</v>
      </c>
      <c r="G52">
        <v>8.1117465671879891</v>
      </c>
      <c r="H52">
        <v>3682.7329415033469</v>
      </c>
    </row>
    <row r="53" spans="1:8" x14ac:dyDescent="0.35">
      <c r="B53" t="s">
        <v>2</v>
      </c>
      <c r="C53">
        <v>2008.2027397260274</v>
      </c>
      <c r="D53">
        <v>31</v>
      </c>
      <c r="E53">
        <v>15091.64</v>
      </c>
      <c r="F53">
        <v>116289</v>
      </c>
      <c r="G53">
        <v>8.3727110349937401</v>
      </c>
      <c r="H53">
        <v>3801.2108098871581</v>
      </c>
    </row>
    <row r="54" spans="1:8" x14ac:dyDescent="0.35">
      <c r="B54" t="s">
        <v>3</v>
      </c>
      <c r="C54">
        <v>2008.2876712328766</v>
      </c>
      <c r="D54">
        <v>30</v>
      </c>
      <c r="E54">
        <v>16545.189999999999</v>
      </c>
      <c r="F54">
        <v>116289</v>
      </c>
      <c r="G54">
        <v>9.485098905886769</v>
      </c>
      <c r="H54">
        <v>4306.2349032725933</v>
      </c>
    </row>
    <row r="55" spans="1:8" x14ac:dyDescent="0.35">
      <c r="B55" t="s">
        <v>4</v>
      </c>
      <c r="C55">
        <v>2008.3698630136987</v>
      </c>
      <c r="D55">
        <v>31</v>
      </c>
      <c r="E55">
        <v>17798.650000000001</v>
      </c>
      <c r="F55">
        <v>116289</v>
      </c>
      <c r="G55">
        <v>9.8745367145645755</v>
      </c>
      <c r="H55">
        <v>4483.039668412317</v>
      </c>
    </row>
    <row r="56" spans="1:8" x14ac:dyDescent="0.35">
      <c r="B56" t="s">
        <v>5</v>
      </c>
      <c r="C56">
        <v>2008.4547945205479</v>
      </c>
      <c r="D56">
        <v>30</v>
      </c>
      <c r="E56">
        <v>18027.939999999999</v>
      </c>
      <c r="F56">
        <v>116289</v>
      </c>
      <c r="G56">
        <v>10.33513631269223</v>
      </c>
      <c r="H56">
        <v>4692.151885962272</v>
      </c>
    </row>
    <row r="57" spans="1:8" x14ac:dyDescent="0.35">
      <c r="B57" t="s">
        <v>6</v>
      </c>
      <c r="C57">
        <v>2008.5369863013698</v>
      </c>
      <c r="D57">
        <v>31</v>
      </c>
      <c r="E57">
        <v>18755.91</v>
      </c>
      <c r="F57">
        <v>116289</v>
      </c>
      <c r="G57">
        <v>10.405616263596896</v>
      </c>
      <c r="H57">
        <v>4724.1497836729905</v>
      </c>
    </row>
    <row r="58" spans="1:8" x14ac:dyDescent="0.35">
      <c r="B58" t="s">
        <v>7</v>
      </c>
      <c r="C58">
        <v>2008.6219178082192</v>
      </c>
      <c r="D58">
        <v>31</v>
      </c>
      <c r="E58">
        <v>16752.95</v>
      </c>
      <c r="F58">
        <v>116289</v>
      </c>
      <c r="G58">
        <v>9.2943914202630324</v>
      </c>
      <c r="H58">
        <v>4219.653704799417</v>
      </c>
    </row>
    <row r="59" spans="1:8" x14ac:dyDescent="0.35">
      <c r="B59" t="s">
        <v>8</v>
      </c>
      <c r="C59">
        <v>2008.7068493150684</v>
      </c>
      <c r="D59">
        <v>30</v>
      </c>
      <c r="E59">
        <v>17948.53</v>
      </c>
      <c r="F59">
        <v>116289</v>
      </c>
      <c r="G59">
        <v>10.289611800485572</v>
      </c>
      <c r="H59">
        <v>4671.4837574204494</v>
      </c>
    </row>
    <row r="60" spans="1:8" x14ac:dyDescent="0.35">
      <c r="B60" t="s">
        <v>9</v>
      </c>
      <c r="C60">
        <v>2008.7890410958903</v>
      </c>
      <c r="D60">
        <v>31</v>
      </c>
      <c r="E60">
        <v>16069.75</v>
      </c>
      <c r="F60">
        <v>116289</v>
      </c>
      <c r="G60">
        <v>8.9153579832669383</v>
      </c>
      <c r="H60">
        <v>4047.5725244031901</v>
      </c>
    </row>
    <row r="61" spans="1:8" x14ac:dyDescent="0.35">
      <c r="B61" t="s">
        <v>10</v>
      </c>
      <c r="C61">
        <v>2008.8739726027397</v>
      </c>
      <c r="D61">
        <v>30</v>
      </c>
      <c r="E61">
        <v>13425.53</v>
      </c>
      <c r="F61">
        <v>116289</v>
      </c>
      <c r="G61">
        <v>7.6966465730493283</v>
      </c>
      <c r="H61">
        <v>3494.2775441643948</v>
      </c>
    </row>
    <row r="62" spans="1:8" x14ac:dyDescent="0.35">
      <c r="B62" t="s">
        <v>11</v>
      </c>
      <c r="C62">
        <v>2008.9561643835616</v>
      </c>
      <c r="D62">
        <v>31</v>
      </c>
      <c r="E62">
        <v>18023.5</v>
      </c>
      <c r="F62">
        <v>116289</v>
      </c>
      <c r="G62">
        <v>9.9992815452270047</v>
      </c>
      <c r="H62">
        <v>4539.6738215330597</v>
      </c>
    </row>
    <row r="63" spans="1:8" x14ac:dyDescent="0.35">
      <c r="A63">
        <v>2009</v>
      </c>
      <c r="B63" t="s">
        <v>0</v>
      </c>
      <c r="C63">
        <v>2009.041095890411</v>
      </c>
      <c r="D63">
        <v>31</v>
      </c>
      <c r="E63">
        <v>13516.3</v>
      </c>
      <c r="F63">
        <v>116414</v>
      </c>
      <c r="G63">
        <v>7.4906742731862979</v>
      </c>
      <c r="H63">
        <v>3400.7661200265793</v>
      </c>
    </row>
    <row r="64" spans="1:8" x14ac:dyDescent="0.35">
      <c r="B64" t="s">
        <v>1</v>
      </c>
      <c r="C64">
        <v>2009.1260273972603</v>
      </c>
      <c r="D64">
        <v>28</v>
      </c>
      <c r="E64">
        <v>12449.34</v>
      </c>
      <c r="F64">
        <v>116414</v>
      </c>
      <c r="G64">
        <v>7.6385878968901633</v>
      </c>
      <c r="H64">
        <v>3467.918905188134</v>
      </c>
    </row>
    <row r="65" spans="1:8" x14ac:dyDescent="0.35">
      <c r="B65" t="s">
        <v>2</v>
      </c>
      <c r="C65">
        <v>2009.2027397260274</v>
      </c>
      <c r="D65">
        <v>31</v>
      </c>
      <c r="E65">
        <v>14964.36</v>
      </c>
      <c r="F65">
        <v>116414</v>
      </c>
      <c r="G65">
        <v>8.2931827842455483</v>
      </c>
      <c r="H65">
        <v>3765.1049840474789</v>
      </c>
    </row>
    <row r="66" spans="1:8" x14ac:dyDescent="0.35">
      <c r="B66" t="s">
        <v>3</v>
      </c>
      <c r="C66">
        <v>2009.2876712328766</v>
      </c>
      <c r="D66">
        <v>30</v>
      </c>
      <c r="E66">
        <v>15842.53</v>
      </c>
      <c r="F66">
        <v>116414</v>
      </c>
      <c r="G66">
        <v>9.072522777901856</v>
      </c>
      <c r="H66">
        <v>4118.9253411674426</v>
      </c>
    </row>
    <row r="67" spans="1:8" x14ac:dyDescent="0.35">
      <c r="B67" t="s">
        <v>4</v>
      </c>
      <c r="C67">
        <v>2009.3698630136987</v>
      </c>
      <c r="D67">
        <v>31</v>
      </c>
      <c r="E67">
        <v>16713.89</v>
      </c>
      <c r="F67">
        <v>116414</v>
      </c>
      <c r="G67">
        <v>9.2627646491914017</v>
      </c>
      <c r="H67">
        <v>4205.2951507328962</v>
      </c>
    </row>
    <row r="68" spans="1:8" x14ac:dyDescent="0.35">
      <c r="B68" t="s">
        <v>5</v>
      </c>
      <c r="C68">
        <v>2009.4547945205479</v>
      </c>
      <c r="D68">
        <v>30</v>
      </c>
      <c r="E68">
        <v>19144.259999999998</v>
      </c>
      <c r="F68">
        <v>116414</v>
      </c>
      <c r="G68">
        <v>10.963320562818906</v>
      </c>
      <c r="H68">
        <v>4977.3475355197834</v>
      </c>
    </row>
    <row r="69" spans="1:8" x14ac:dyDescent="0.35">
      <c r="B69" t="s">
        <v>6</v>
      </c>
      <c r="C69">
        <v>2009.5369863013698</v>
      </c>
      <c r="D69">
        <v>31</v>
      </c>
      <c r="E69">
        <v>17794</v>
      </c>
      <c r="F69">
        <v>116414</v>
      </c>
      <c r="G69">
        <v>9.8613568814747374</v>
      </c>
      <c r="H69">
        <v>4477.0560241895309</v>
      </c>
    </row>
    <row r="70" spans="1:8" x14ac:dyDescent="0.35">
      <c r="B70" t="s">
        <v>7</v>
      </c>
      <c r="C70">
        <v>2009.6219178082192</v>
      </c>
      <c r="D70">
        <v>31</v>
      </c>
      <c r="E70">
        <v>16280.39</v>
      </c>
      <c r="F70">
        <v>116414</v>
      </c>
      <c r="G70">
        <v>9.0225208474537766</v>
      </c>
      <c r="H70">
        <v>4096.2244647440148</v>
      </c>
    </row>
    <row r="71" spans="1:8" x14ac:dyDescent="0.35">
      <c r="B71" t="s">
        <v>8</v>
      </c>
      <c r="C71">
        <v>2009.7068493150684</v>
      </c>
      <c r="D71">
        <v>30</v>
      </c>
      <c r="E71">
        <v>15920.8</v>
      </c>
      <c r="F71">
        <v>116414</v>
      </c>
      <c r="G71">
        <v>9.1173455655390825</v>
      </c>
      <c r="H71">
        <v>4139.2748867547434</v>
      </c>
    </row>
    <row r="72" spans="1:8" x14ac:dyDescent="0.35">
      <c r="B72" t="s">
        <v>9</v>
      </c>
      <c r="C72">
        <v>2009.7890410958903</v>
      </c>
      <c r="D72">
        <v>31</v>
      </c>
      <c r="E72">
        <v>15529.32</v>
      </c>
      <c r="F72">
        <v>116414</v>
      </c>
      <c r="G72">
        <v>8.6062811423301824</v>
      </c>
      <c r="H72">
        <v>3907.2516386179027</v>
      </c>
    </row>
    <row r="73" spans="1:8" x14ac:dyDescent="0.35">
      <c r="B73" t="s">
        <v>10</v>
      </c>
      <c r="C73">
        <v>2009.8739726027397</v>
      </c>
      <c r="D73">
        <v>30</v>
      </c>
      <c r="E73">
        <v>14993.14</v>
      </c>
      <c r="F73">
        <v>116414</v>
      </c>
      <c r="G73">
        <v>8.5861036186942012</v>
      </c>
      <c r="H73">
        <v>3898.0910428871675</v>
      </c>
    </row>
    <row r="74" spans="1:8" x14ac:dyDescent="0.35">
      <c r="B74" t="s">
        <v>11</v>
      </c>
      <c r="C74">
        <v>2009.9561643835616</v>
      </c>
      <c r="D74">
        <v>31</v>
      </c>
      <c r="E74">
        <v>16072.19</v>
      </c>
      <c r="F74">
        <v>116414</v>
      </c>
      <c r="G74">
        <v>8.9071373191451872</v>
      </c>
      <c r="H74">
        <v>4043.840342891915</v>
      </c>
    </row>
    <row r="75" spans="1:8" x14ac:dyDescent="0.35">
      <c r="A75">
        <v>2010</v>
      </c>
      <c r="B75" t="s">
        <v>0</v>
      </c>
      <c r="C75">
        <v>2010.041095890411</v>
      </c>
      <c r="D75">
        <v>31</v>
      </c>
      <c r="E75">
        <v>13516.32</v>
      </c>
      <c r="F75">
        <v>116519</v>
      </c>
      <c r="G75">
        <v>7.4839351965026335</v>
      </c>
      <c r="H75">
        <v>3397.7065792121957</v>
      </c>
    </row>
    <row r="76" spans="1:8" x14ac:dyDescent="0.35">
      <c r="B76" t="s">
        <v>1</v>
      </c>
      <c r="C76">
        <v>2010.1260273972603</v>
      </c>
      <c r="D76">
        <v>28</v>
      </c>
      <c r="E76">
        <v>11349.49</v>
      </c>
      <c r="F76">
        <v>116519</v>
      </c>
      <c r="G76">
        <v>6.9574735205662348</v>
      </c>
      <c r="H76">
        <v>3158.6929783370706</v>
      </c>
    </row>
    <row r="77" spans="1:8" x14ac:dyDescent="0.35">
      <c r="B77" t="s">
        <v>2</v>
      </c>
      <c r="C77">
        <v>2010.2027397260274</v>
      </c>
      <c r="D77">
        <v>31</v>
      </c>
      <c r="E77">
        <v>16411.46</v>
      </c>
      <c r="F77">
        <v>116519</v>
      </c>
      <c r="G77">
        <v>9.0869632503518041</v>
      </c>
      <c r="H77">
        <v>4125.4813156597193</v>
      </c>
    </row>
    <row r="78" spans="1:8" x14ac:dyDescent="0.35">
      <c r="B78" t="s">
        <v>3</v>
      </c>
      <c r="C78">
        <v>2010.2876712328766</v>
      </c>
      <c r="D78">
        <v>30</v>
      </c>
      <c r="E78">
        <v>17177.14</v>
      </c>
      <c r="F78">
        <v>116519</v>
      </c>
      <c r="G78">
        <v>9.8279479455425012</v>
      </c>
      <c r="H78">
        <v>4461.8883672762959</v>
      </c>
    </row>
    <row r="79" spans="1:8" x14ac:dyDescent="0.35">
      <c r="B79" t="s">
        <v>4</v>
      </c>
      <c r="C79">
        <v>2010.3698630136987</v>
      </c>
      <c r="D79">
        <v>31</v>
      </c>
      <c r="E79">
        <v>15441.8</v>
      </c>
      <c r="F79">
        <v>116519</v>
      </c>
      <c r="G79">
        <v>8.550066180539849</v>
      </c>
      <c r="H79">
        <v>3881.7300459650914</v>
      </c>
    </row>
    <row r="80" spans="1:8" x14ac:dyDescent="0.35">
      <c r="B80" t="s">
        <v>5</v>
      </c>
      <c r="C80">
        <v>2010.4547945205479</v>
      </c>
      <c r="D80">
        <v>30</v>
      </c>
      <c r="E80">
        <v>17919.72</v>
      </c>
      <c r="F80">
        <v>116519</v>
      </c>
      <c r="G80">
        <v>10.252817137119267</v>
      </c>
      <c r="H80">
        <v>4654.7789802521474</v>
      </c>
    </row>
    <row r="81" spans="1:8" x14ac:dyDescent="0.35">
      <c r="B81" t="s">
        <v>6</v>
      </c>
      <c r="C81">
        <v>2010.5369863013698</v>
      </c>
      <c r="D81">
        <v>31</v>
      </c>
      <c r="E81">
        <v>16921.66</v>
      </c>
      <c r="F81">
        <v>116519</v>
      </c>
      <c r="G81">
        <v>9.369459058179352</v>
      </c>
      <c r="H81">
        <v>4253.7344124134261</v>
      </c>
    </row>
    <row r="82" spans="1:8" x14ac:dyDescent="0.35">
      <c r="B82" t="s">
        <v>7</v>
      </c>
      <c r="C82">
        <v>2010.6219178082192</v>
      </c>
      <c r="D82">
        <v>31</v>
      </c>
      <c r="E82">
        <v>17066.7</v>
      </c>
      <c r="F82">
        <v>116519</v>
      </c>
      <c r="G82">
        <v>9.4497671569000659</v>
      </c>
      <c r="H82">
        <v>4290.1942892326297</v>
      </c>
    </row>
    <row r="83" spans="1:8" x14ac:dyDescent="0.35">
      <c r="B83" t="s">
        <v>8</v>
      </c>
      <c r="C83">
        <v>2010.7068493150684</v>
      </c>
      <c r="D83">
        <v>30</v>
      </c>
      <c r="E83">
        <v>15162.85</v>
      </c>
      <c r="F83">
        <v>116519</v>
      </c>
      <c r="G83">
        <v>8.6754663760130679</v>
      </c>
      <c r="H83">
        <v>3938.6617347099327</v>
      </c>
    </row>
    <row r="84" spans="1:8" x14ac:dyDescent="0.35">
      <c r="B84" t="s">
        <v>9</v>
      </c>
      <c r="C84">
        <v>2010.7890410958903</v>
      </c>
      <c r="D84">
        <v>31</v>
      </c>
      <c r="E84">
        <v>14808.57</v>
      </c>
      <c r="F84">
        <v>116519</v>
      </c>
      <c r="G84">
        <v>8.1994491276377737</v>
      </c>
      <c r="H84">
        <v>3722.5499039475494</v>
      </c>
    </row>
    <row r="85" spans="1:8" x14ac:dyDescent="0.35">
      <c r="B85" t="s">
        <v>10</v>
      </c>
      <c r="C85">
        <v>2010.8739726027397</v>
      </c>
      <c r="D85">
        <v>30</v>
      </c>
      <c r="E85">
        <v>16101.71</v>
      </c>
      <c r="F85">
        <v>116519</v>
      </c>
      <c r="G85">
        <v>9.2126377100158194</v>
      </c>
      <c r="H85">
        <v>4182.5375203471822</v>
      </c>
    </row>
    <row r="86" spans="1:8" x14ac:dyDescent="0.35">
      <c r="B86" t="s">
        <v>11</v>
      </c>
      <c r="C86">
        <v>2010.9561643835616</v>
      </c>
      <c r="D86">
        <v>31</v>
      </c>
      <c r="E86">
        <v>14455.25</v>
      </c>
      <c r="F86">
        <v>116519</v>
      </c>
      <c r="G86">
        <v>8.0038171816918133</v>
      </c>
      <c r="H86">
        <v>3633.7330004880832</v>
      </c>
    </row>
    <row r="87" spans="1:8" x14ac:dyDescent="0.35">
      <c r="A87">
        <v>2011</v>
      </c>
      <c r="B87" t="s">
        <v>0</v>
      </c>
      <c r="C87">
        <v>2011.041095890411</v>
      </c>
      <c r="D87">
        <v>31</v>
      </c>
      <c r="E87">
        <v>13116.35</v>
      </c>
      <c r="F87">
        <v>111363</v>
      </c>
      <c r="G87">
        <v>7.598718865621958</v>
      </c>
      <c r="H87">
        <v>3449.818364992369</v>
      </c>
    </row>
    <row r="88" spans="1:8" x14ac:dyDescent="0.35">
      <c r="B88" t="s">
        <v>1</v>
      </c>
      <c r="C88">
        <v>2011.1260273972603</v>
      </c>
      <c r="D88">
        <v>28</v>
      </c>
      <c r="E88">
        <v>11929.93</v>
      </c>
      <c r="F88">
        <v>111363</v>
      </c>
      <c r="G88">
        <v>7.6518938708804285</v>
      </c>
      <c r="H88">
        <v>3473.9598173797144</v>
      </c>
    </row>
    <row r="89" spans="1:8" x14ac:dyDescent="0.35">
      <c r="B89" t="s">
        <v>2</v>
      </c>
      <c r="C89">
        <v>2011.2027397260274</v>
      </c>
      <c r="D89">
        <v>31</v>
      </c>
      <c r="E89">
        <v>14852.6</v>
      </c>
      <c r="F89">
        <v>111363</v>
      </c>
      <c r="G89">
        <v>8.604583731261874</v>
      </c>
      <c r="H89">
        <v>3906.4810139928909</v>
      </c>
    </row>
    <row r="90" spans="1:8" x14ac:dyDescent="0.35">
      <c r="B90" t="s">
        <v>3</v>
      </c>
      <c r="C90">
        <v>2011.2876712328766</v>
      </c>
      <c r="D90">
        <v>30</v>
      </c>
      <c r="E90">
        <v>14753.09</v>
      </c>
      <c r="F90">
        <v>111363</v>
      </c>
      <c r="G90">
        <v>8.8318322363202615</v>
      </c>
      <c r="H90">
        <v>4009.6518352893986</v>
      </c>
    </row>
    <row r="91" spans="1:8" x14ac:dyDescent="0.35">
      <c r="B91" t="s">
        <v>4</v>
      </c>
      <c r="C91">
        <v>2011.3698630136987</v>
      </c>
      <c r="D91">
        <v>31</v>
      </c>
      <c r="E91">
        <v>16710.3</v>
      </c>
      <c r="F91">
        <v>111363</v>
      </c>
      <c r="G91">
        <v>9.6808084459626809</v>
      </c>
      <c r="H91">
        <v>4395.0870344670575</v>
      </c>
    </row>
    <row r="92" spans="1:8" x14ac:dyDescent="0.35">
      <c r="B92" t="s">
        <v>5</v>
      </c>
      <c r="C92">
        <v>2011.4547945205479</v>
      </c>
      <c r="D92">
        <v>30</v>
      </c>
      <c r="E92">
        <v>17277.96</v>
      </c>
      <c r="F92">
        <v>111363</v>
      </c>
      <c r="G92">
        <v>10.34332767615815</v>
      </c>
      <c r="H92">
        <v>4695.8707649757998</v>
      </c>
    </row>
    <row r="93" spans="1:8" x14ac:dyDescent="0.35">
      <c r="B93" t="s">
        <v>6</v>
      </c>
      <c r="C93">
        <v>2011.5369863013698</v>
      </c>
      <c r="D93">
        <v>31</v>
      </c>
      <c r="E93">
        <v>15126.34</v>
      </c>
      <c r="F93">
        <v>111363</v>
      </c>
      <c r="G93">
        <v>8.7631700225910443</v>
      </c>
      <c r="H93">
        <v>3978.4791902563343</v>
      </c>
    </row>
    <row r="94" spans="1:8" x14ac:dyDescent="0.35">
      <c r="B94" t="s">
        <v>7</v>
      </c>
      <c r="C94">
        <v>2011.6219178082192</v>
      </c>
      <c r="D94">
        <v>31</v>
      </c>
      <c r="E94">
        <v>16494.98</v>
      </c>
      <c r="F94">
        <v>111363</v>
      </c>
      <c r="G94">
        <v>9.5560667193279283</v>
      </c>
      <c r="H94">
        <v>4338.4542905748795</v>
      </c>
    </row>
    <row r="95" spans="1:8" x14ac:dyDescent="0.35">
      <c r="B95" t="s">
        <v>8</v>
      </c>
      <c r="C95">
        <v>2011.7068493150684</v>
      </c>
      <c r="D95">
        <v>30</v>
      </c>
      <c r="E95">
        <v>15722.09</v>
      </c>
      <c r="F95">
        <v>111363</v>
      </c>
      <c r="G95">
        <v>9.4119171837444515</v>
      </c>
      <c r="H95">
        <v>4273.0104014199806</v>
      </c>
    </row>
    <row r="96" spans="1:8" x14ac:dyDescent="0.35">
      <c r="B96" t="s">
        <v>9</v>
      </c>
      <c r="C96">
        <v>2011.7890410958903</v>
      </c>
      <c r="D96">
        <v>31</v>
      </c>
      <c r="E96">
        <v>14342.19</v>
      </c>
      <c r="F96">
        <v>111363</v>
      </c>
      <c r="G96">
        <v>8.3088869790250026</v>
      </c>
      <c r="H96">
        <v>3772.234688477351</v>
      </c>
    </row>
    <row r="97" spans="1:8" x14ac:dyDescent="0.35">
      <c r="B97" t="s">
        <v>10</v>
      </c>
      <c r="C97">
        <v>2011.8739726027397</v>
      </c>
      <c r="D97">
        <v>30</v>
      </c>
      <c r="E97">
        <v>14589.88</v>
      </c>
      <c r="F97">
        <v>111363</v>
      </c>
      <c r="G97">
        <v>8.7341277324305793</v>
      </c>
      <c r="H97">
        <v>3965.293990523483</v>
      </c>
    </row>
    <row r="98" spans="1:8" x14ac:dyDescent="0.35">
      <c r="B98" t="s">
        <v>11</v>
      </c>
      <c r="C98">
        <v>2011.9561643835616</v>
      </c>
      <c r="D98">
        <v>31</v>
      </c>
      <c r="E98">
        <v>14406.05</v>
      </c>
      <c r="F98">
        <v>111363</v>
      </c>
      <c r="G98">
        <v>8.3458831087988052</v>
      </c>
      <c r="H98">
        <v>3789.0309313946577</v>
      </c>
    </row>
    <row r="99" spans="1:8" x14ac:dyDescent="0.35">
      <c r="A99">
        <v>2012</v>
      </c>
      <c r="B99" t="s">
        <v>0</v>
      </c>
      <c r="C99">
        <v>2012.041095890411</v>
      </c>
      <c r="D99">
        <v>31</v>
      </c>
      <c r="E99">
        <v>13918.45</v>
      </c>
      <c r="F99">
        <v>111450</v>
      </c>
      <c r="G99">
        <v>8.0571064704264899</v>
      </c>
      <c r="H99">
        <v>3657.9263375736264</v>
      </c>
    </row>
    <row r="100" spans="1:8" x14ac:dyDescent="0.35">
      <c r="B100" t="s">
        <v>1</v>
      </c>
      <c r="C100">
        <v>2012.1260273972603</v>
      </c>
      <c r="D100">
        <v>29</v>
      </c>
      <c r="E100">
        <v>10945.87</v>
      </c>
      <c r="F100">
        <v>111450</v>
      </c>
      <c r="G100">
        <v>6.7733296205194842</v>
      </c>
      <c r="H100">
        <v>3075.0916477158457</v>
      </c>
    </row>
    <row r="101" spans="1:8" x14ac:dyDescent="0.35">
      <c r="B101" t="s">
        <v>2</v>
      </c>
      <c r="C101">
        <v>2012.2027397260274</v>
      </c>
      <c r="D101">
        <v>31</v>
      </c>
      <c r="E101">
        <v>13209.63</v>
      </c>
      <c r="F101">
        <v>111450</v>
      </c>
      <c r="G101">
        <v>7.6467850475404857</v>
      </c>
      <c r="H101">
        <v>3471.6404115833807</v>
      </c>
    </row>
    <row r="102" spans="1:8" x14ac:dyDescent="0.35">
      <c r="B102" t="s">
        <v>3</v>
      </c>
      <c r="C102">
        <v>2012.2876712328766</v>
      </c>
      <c r="D102">
        <v>30</v>
      </c>
      <c r="E102">
        <v>14445.75</v>
      </c>
      <c r="F102">
        <v>111450</v>
      </c>
      <c r="G102">
        <v>8.6410946612830859</v>
      </c>
      <c r="H102">
        <v>3923.0569762225209</v>
      </c>
    </row>
    <row r="103" spans="1:8" x14ac:dyDescent="0.35">
      <c r="B103" t="s">
        <v>4</v>
      </c>
      <c r="C103">
        <v>2012.3698630136987</v>
      </c>
      <c r="D103">
        <v>31</v>
      </c>
      <c r="E103">
        <v>16035.06</v>
      </c>
      <c r="F103">
        <v>111450</v>
      </c>
      <c r="G103">
        <v>9.2823687752355308</v>
      </c>
      <c r="H103">
        <v>4214.1954239569313</v>
      </c>
    </row>
    <row r="104" spans="1:8" x14ac:dyDescent="0.35">
      <c r="B104" t="s">
        <v>5</v>
      </c>
      <c r="C104">
        <v>2012.4547945205479</v>
      </c>
      <c r="D104">
        <v>30</v>
      </c>
      <c r="E104">
        <v>15590.02</v>
      </c>
      <c r="F104">
        <v>111450</v>
      </c>
      <c r="G104">
        <v>9.3255690145057581</v>
      </c>
      <c r="H104">
        <v>4233.8083325856142</v>
      </c>
    </row>
    <row r="105" spans="1:8" x14ac:dyDescent="0.35">
      <c r="B105" t="s">
        <v>6</v>
      </c>
      <c r="C105">
        <v>2012.5369863013698</v>
      </c>
      <c r="D105">
        <v>31</v>
      </c>
      <c r="E105">
        <v>16578.740000000002</v>
      </c>
      <c r="F105">
        <v>111450</v>
      </c>
      <c r="G105">
        <v>9.5970940245155507</v>
      </c>
      <c r="H105">
        <v>4357.0806871300601</v>
      </c>
    </row>
    <row r="106" spans="1:8" x14ac:dyDescent="0.35">
      <c r="B106" t="s">
        <v>7</v>
      </c>
      <c r="C106">
        <v>2012.6219178082192</v>
      </c>
      <c r="D106">
        <v>31</v>
      </c>
      <c r="E106">
        <v>15472.67</v>
      </c>
      <c r="F106">
        <v>111450</v>
      </c>
      <c r="G106">
        <v>8.9568126890403619</v>
      </c>
      <c r="H106">
        <v>4066.3929608243243</v>
      </c>
    </row>
    <row r="107" spans="1:8" x14ac:dyDescent="0.35">
      <c r="B107" t="s">
        <v>8</v>
      </c>
      <c r="C107">
        <v>2012.7068493150684</v>
      </c>
      <c r="D107">
        <v>30</v>
      </c>
      <c r="E107">
        <v>13715.65</v>
      </c>
      <c r="F107">
        <v>111450</v>
      </c>
      <c r="G107">
        <v>8.204366681621055</v>
      </c>
      <c r="H107">
        <v>3724.782473455959</v>
      </c>
    </row>
    <row r="108" spans="1:8" x14ac:dyDescent="0.35">
      <c r="B108" t="s">
        <v>9</v>
      </c>
      <c r="C108">
        <v>2012.7890410958903</v>
      </c>
      <c r="D108">
        <v>31</v>
      </c>
      <c r="E108">
        <v>12843.68</v>
      </c>
      <c r="F108">
        <v>111450</v>
      </c>
      <c r="G108">
        <v>7.4349440657607202</v>
      </c>
      <c r="H108">
        <v>3375.4646058553672</v>
      </c>
    </row>
    <row r="109" spans="1:8" x14ac:dyDescent="0.35">
      <c r="B109" t="s">
        <v>10</v>
      </c>
      <c r="C109">
        <v>2012.8739726027397</v>
      </c>
      <c r="D109">
        <v>30</v>
      </c>
      <c r="E109">
        <v>16786.52</v>
      </c>
      <c r="F109">
        <v>111450</v>
      </c>
      <c r="G109">
        <v>10.041286077463736</v>
      </c>
      <c r="H109">
        <v>4558.7438791685363</v>
      </c>
    </row>
    <row r="110" spans="1:8" x14ac:dyDescent="0.35">
      <c r="B110" t="s">
        <v>11</v>
      </c>
      <c r="C110">
        <v>2012.9561643835616</v>
      </c>
      <c r="D110">
        <v>31</v>
      </c>
      <c r="E110">
        <v>14575.4</v>
      </c>
      <c r="F110">
        <v>111450</v>
      </c>
      <c r="G110">
        <v>8.4374014095717733</v>
      </c>
      <c r="H110">
        <v>3830.5802399455852</v>
      </c>
    </row>
    <row r="111" spans="1:8" x14ac:dyDescent="0.35">
      <c r="A111">
        <v>2013</v>
      </c>
      <c r="B111" t="s">
        <v>0</v>
      </c>
      <c r="C111">
        <v>2013.041095890411</v>
      </c>
      <c r="D111">
        <v>31</v>
      </c>
      <c r="E111">
        <v>13382.77</v>
      </c>
      <c r="F111">
        <v>115562.5</v>
      </c>
      <c r="G111">
        <v>7.4713208534691811</v>
      </c>
      <c r="H111">
        <v>3391.9796674750082</v>
      </c>
    </row>
    <row r="112" spans="1:8" x14ac:dyDescent="0.35">
      <c r="B112" t="s">
        <v>1</v>
      </c>
      <c r="C112">
        <v>2013.1260273972603</v>
      </c>
      <c r="D112">
        <v>28</v>
      </c>
      <c r="E112">
        <v>10538.63</v>
      </c>
      <c r="F112">
        <v>115562.5</v>
      </c>
      <c r="G112">
        <v>6.5138715908212932</v>
      </c>
      <c r="H112">
        <v>2957.2977022328673</v>
      </c>
    </row>
    <row r="113" spans="1:8" x14ac:dyDescent="0.35">
      <c r="B113" t="s">
        <v>2</v>
      </c>
      <c r="C113">
        <v>2013.2027397260274</v>
      </c>
      <c r="D113">
        <v>31</v>
      </c>
      <c r="E113">
        <v>12549.17</v>
      </c>
      <c r="F113">
        <v>115562.5</v>
      </c>
      <c r="G113">
        <v>7.0059393918247004</v>
      </c>
      <c r="H113">
        <v>3180.6964838884141</v>
      </c>
    </row>
    <row r="114" spans="1:8" x14ac:dyDescent="0.35">
      <c r="B114" t="s">
        <v>3</v>
      </c>
      <c r="C114">
        <v>2013.2876712328766</v>
      </c>
      <c r="D114">
        <v>30</v>
      </c>
      <c r="E114">
        <v>15816.15</v>
      </c>
      <c r="F114">
        <v>115562.5</v>
      </c>
      <c r="G114">
        <v>9.1241535965386689</v>
      </c>
      <c r="H114">
        <v>4142.3657328285553</v>
      </c>
    </row>
    <row r="115" spans="1:8" x14ac:dyDescent="0.35">
      <c r="B115" t="s">
        <v>4</v>
      </c>
      <c r="C115">
        <v>2013.3698630136987</v>
      </c>
      <c r="D115">
        <v>31</v>
      </c>
      <c r="E115">
        <v>15762.83</v>
      </c>
      <c r="F115">
        <v>115562.5</v>
      </c>
      <c r="G115">
        <v>8.8000586193059895</v>
      </c>
      <c r="H115">
        <v>3995.2266131649194</v>
      </c>
    </row>
    <row r="116" spans="1:8" x14ac:dyDescent="0.35">
      <c r="B116" t="s">
        <v>5</v>
      </c>
      <c r="C116">
        <v>2013.4547945205479</v>
      </c>
      <c r="D116">
        <v>30</v>
      </c>
      <c r="E116">
        <v>15328.09</v>
      </c>
      <c r="F116">
        <v>115562.5</v>
      </c>
      <c r="G116">
        <v>8.8425974400576894</v>
      </c>
      <c r="H116">
        <v>4014.5392377861908</v>
      </c>
    </row>
    <row r="117" spans="1:8" x14ac:dyDescent="0.35">
      <c r="B117" t="s">
        <v>6</v>
      </c>
      <c r="C117">
        <v>2013.5369863013698</v>
      </c>
      <c r="D117">
        <v>31</v>
      </c>
      <c r="E117">
        <v>16603.38</v>
      </c>
      <c r="F117">
        <v>115562.5</v>
      </c>
      <c r="G117">
        <v>9.2693201207278566</v>
      </c>
      <c r="H117">
        <v>4208.2713348104471</v>
      </c>
    </row>
    <row r="118" spans="1:8" x14ac:dyDescent="0.35">
      <c r="B118" t="s">
        <v>7</v>
      </c>
      <c r="C118">
        <v>2013.6219178082192</v>
      </c>
      <c r="D118">
        <v>31</v>
      </c>
      <c r="E118">
        <v>15273.53</v>
      </c>
      <c r="F118">
        <v>115562.5</v>
      </c>
      <c r="G118">
        <v>8.5268926533959064</v>
      </c>
      <c r="H118">
        <v>3871.2092646417414</v>
      </c>
    </row>
    <row r="119" spans="1:8" x14ac:dyDescent="0.35">
      <c r="B119" t="s">
        <v>8</v>
      </c>
      <c r="C119">
        <v>2013.7068493150684</v>
      </c>
      <c r="D119">
        <v>30</v>
      </c>
      <c r="E119">
        <v>14549.85</v>
      </c>
      <c r="F119">
        <v>115562.5</v>
      </c>
      <c r="G119">
        <v>8.3936398053001628</v>
      </c>
      <c r="H119">
        <v>3810.712471606274</v>
      </c>
    </row>
    <row r="120" spans="1:8" x14ac:dyDescent="0.35">
      <c r="B120" t="s">
        <v>9</v>
      </c>
      <c r="C120">
        <v>2013.7890410958903</v>
      </c>
      <c r="D120">
        <v>31</v>
      </c>
      <c r="E120">
        <v>13836.54</v>
      </c>
      <c r="F120">
        <v>115562.5</v>
      </c>
      <c r="G120">
        <v>7.724651162790698</v>
      </c>
      <c r="H120">
        <v>3506.9916279069771</v>
      </c>
    </row>
    <row r="121" spans="1:8" x14ac:dyDescent="0.35">
      <c r="B121" t="s">
        <v>10</v>
      </c>
      <c r="C121">
        <v>2013.8739726027397</v>
      </c>
      <c r="D121">
        <v>30</v>
      </c>
      <c r="E121">
        <v>12263.81</v>
      </c>
      <c r="F121">
        <v>115562.5</v>
      </c>
      <c r="G121">
        <v>7.0748498287362542</v>
      </c>
      <c r="H121">
        <v>3211.9818222462595</v>
      </c>
    </row>
    <row r="122" spans="1:8" x14ac:dyDescent="0.35">
      <c r="B122" t="s">
        <v>11</v>
      </c>
      <c r="C122">
        <v>2013.9561643835616</v>
      </c>
      <c r="D122">
        <v>31</v>
      </c>
      <c r="E122">
        <v>16691.48</v>
      </c>
      <c r="F122">
        <v>115562.5</v>
      </c>
      <c r="G122">
        <v>9.3185045098483918</v>
      </c>
      <c r="H122">
        <v>4230.6010474711702</v>
      </c>
    </row>
    <row r="123" spans="1:8" x14ac:dyDescent="0.35">
      <c r="A123">
        <v>2014</v>
      </c>
      <c r="B123" t="s">
        <v>0</v>
      </c>
      <c r="C123">
        <v>2014.041095890411</v>
      </c>
      <c r="D123">
        <v>31</v>
      </c>
      <c r="E123">
        <v>12651.79</v>
      </c>
      <c r="F123">
        <v>115652</v>
      </c>
      <c r="G123">
        <v>7.0577639481291481</v>
      </c>
      <c r="H123">
        <v>3204.2248324506331</v>
      </c>
    </row>
    <row r="124" spans="1:8" x14ac:dyDescent="0.35">
      <c r="B124" t="s">
        <v>1</v>
      </c>
      <c r="C124">
        <v>2014.1260273972603</v>
      </c>
      <c r="D124">
        <v>28</v>
      </c>
      <c r="E124">
        <v>10994.91</v>
      </c>
      <c r="F124">
        <v>115652</v>
      </c>
      <c r="G124">
        <v>6.7906366883902942</v>
      </c>
      <c r="H124">
        <v>3082.9490565291935</v>
      </c>
    </row>
    <row r="125" spans="1:8" x14ac:dyDescent="0.35">
      <c r="B125" t="s">
        <v>2</v>
      </c>
      <c r="C125">
        <v>2014.2027397260274</v>
      </c>
      <c r="D125">
        <v>31</v>
      </c>
      <c r="E125">
        <v>12329.94</v>
      </c>
      <c r="F125">
        <v>115652</v>
      </c>
      <c r="G125">
        <v>6.8782208695050668</v>
      </c>
      <c r="H125">
        <v>3122.7122747553003</v>
      </c>
    </row>
    <row r="126" spans="1:8" x14ac:dyDescent="0.35">
      <c r="B126" t="s">
        <v>3</v>
      </c>
      <c r="C126">
        <v>2014.2876712328766</v>
      </c>
      <c r="D126">
        <v>30</v>
      </c>
      <c r="E126">
        <v>14764.23</v>
      </c>
      <c r="F126">
        <v>115652</v>
      </c>
      <c r="G126">
        <v>8.5107218206343163</v>
      </c>
      <c r="H126">
        <v>3863.8677065679794</v>
      </c>
    </row>
    <row r="127" spans="1:8" x14ac:dyDescent="0.35">
      <c r="B127" t="s">
        <v>4</v>
      </c>
      <c r="C127">
        <v>2014.3698630136987</v>
      </c>
      <c r="D127">
        <v>31</v>
      </c>
      <c r="E127">
        <v>15824.82</v>
      </c>
      <c r="F127">
        <v>115652</v>
      </c>
      <c r="G127">
        <v>8.8278294282179122</v>
      </c>
      <c r="H127">
        <v>4007.8345604109322</v>
      </c>
    </row>
    <row r="128" spans="1:8" x14ac:dyDescent="0.35">
      <c r="B128" t="s">
        <v>5</v>
      </c>
      <c r="C128">
        <v>2014.4547945205479</v>
      </c>
      <c r="D128">
        <v>30</v>
      </c>
      <c r="E128">
        <v>15612.07</v>
      </c>
      <c r="F128">
        <v>115652</v>
      </c>
      <c r="G128">
        <v>8.9994523801288917</v>
      </c>
      <c r="H128">
        <v>4085.751380578517</v>
      </c>
    </row>
    <row r="129" spans="1:8" x14ac:dyDescent="0.35">
      <c r="B129" t="s">
        <v>6</v>
      </c>
      <c r="C129">
        <v>2014.5369863013698</v>
      </c>
      <c r="D129">
        <v>31</v>
      </c>
      <c r="E129">
        <v>15995.9</v>
      </c>
      <c r="F129">
        <v>115652</v>
      </c>
      <c r="G129">
        <v>8.9232659044988143</v>
      </c>
      <c r="H129">
        <v>4051.1627206424619</v>
      </c>
    </row>
    <row r="130" spans="1:8" x14ac:dyDescent="0.35">
      <c r="B130" t="s">
        <v>7</v>
      </c>
      <c r="C130">
        <v>2014.6219178082192</v>
      </c>
      <c r="D130">
        <v>31</v>
      </c>
      <c r="E130">
        <v>14803.62</v>
      </c>
      <c r="F130">
        <v>115652</v>
      </c>
      <c r="G130">
        <v>8.258156003048077</v>
      </c>
      <c r="H130">
        <v>3749.2028253838271</v>
      </c>
    </row>
    <row r="131" spans="1:8" x14ac:dyDescent="0.35">
      <c r="B131" t="s">
        <v>8</v>
      </c>
      <c r="C131">
        <v>2014.7068493150684</v>
      </c>
      <c r="D131">
        <v>30</v>
      </c>
      <c r="E131">
        <v>15082.28</v>
      </c>
      <c r="F131">
        <v>115652</v>
      </c>
      <c r="G131">
        <v>8.6940591890614378</v>
      </c>
      <c r="H131">
        <v>3947.1028718338926</v>
      </c>
    </row>
    <row r="132" spans="1:8" x14ac:dyDescent="0.35">
      <c r="B132" t="s">
        <v>9</v>
      </c>
      <c r="C132">
        <v>2014.7890410958903</v>
      </c>
      <c r="D132">
        <v>31</v>
      </c>
      <c r="E132">
        <v>14178.07</v>
      </c>
      <c r="F132">
        <v>115652</v>
      </c>
      <c r="G132">
        <v>7.9091947700721743</v>
      </c>
      <c r="H132">
        <v>3590.7744256127671</v>
      </c>
    </row>
    <row r="133" spans="1:8" x14ac:dyDescent="0.35">
      <c r="B133" t="s">
        <v>10</v>
      </c>
      <c r="C133">
        <v>2014.8739726027397</v>
      </c>
      <c r="D133">
        <v>30</v>
      </c>
      <c r="E133">
        <v>12330.13</v>
      </c>
      <c r="F133">
        <v>115652</v>
      </c>
      <c r="G133">
        <v>7.1076044224627903</v>
      </c>
      <c r="H133">
        <v>3226.8524077981069</v>
      </c>
    </row>
    <row r="134" spans="1:8" x14ac:dyDescent="0.35">
      <c r="B134" t="s">
        <v>11</v>
      </c>
      <c r="C134">
        <v>2014.9561643835616</v>
      </c>
      <c r="D134">
        <v>31</v>
      </c>
      <c r="E134">
        <v>15799.36</v>
      </c>
      <c r="F134">
        <v>115652</v>
      </c>
      <c r="G134">
        <v>8.8136266418833813</v>
      </c>
      <c r="H134">
        <v>4001.3864954150549</v>
      </c>
    </row>
    <row r="135" spans="1:8" x14ac:dyDescent="0.35">
      <c r="A135">
        <v>2015</v>
      </c>
      <c r="B135" t="s">
        <v>0</v>
      </c>
      <c r="C135">
        <v>2015.041095890411</v>
      </c>
      <c r="D135">
        <v>31</v>
      </c>
      <c r="E135">
        <v>12316.099999999997</v>
      </c>
      <c r="F135">
        <v>113067</v>
      </c>
      <c r="G135">
        <v>7.0275774255458563</v>
      </c>
      <c r="H135">
        <v>3190.5201511978189</v>
      </c>
    </row>
    <row r="136" spans="1:8" x14ac:dyDescent="0.35">
      <c r="B136" t="s">
        <v>1</v>
      </c>
      <c r="C136">
        <v>2015.1260273972603</v>
      </c>
      <c r="D136">
        <v>28</v>
      </c>
      <c r="E136">
        <v>9857.260000000002</v>
      </c>
      <c r="F136">
        <v>113067</v>
      </c>
      <c r="G136">
        <v>6.227192726436539</v>
      </c>
      <c r="H136">
        <v>2827.1454978021889</v>
      </c>
    </row>
    <row r="137" spans="1:8" x14ac:dyDescent="0.35">
      <c r="B137" t="s">
        <v>2</v>
      </c>
      <c r="C137">
        <v>2015.2027397260274</v>
      </c>
      <c r="D137">
        <v>31</v>
      </c>
      <c r="E137">
        <v>13023.92</v>
      </c>
      <c r="F137">
        <v>113067</v>
      </c>
      <c r="G137">
        <v>7.4314601362537829</v>
      </c>
      <c r="H137">
        <v>3373.8829018592173</v>
      </c>
    </row>
    <row r="138" spans="1:8" x14ac:dyDescent="0.35">
      <c r="B138" t="s">
        <v>3</v>
      </c>
      <c r="C138">
        <v>2015.2876712328766</v>
      </c>
      <c r="D138">
        <v>30</v>
      </c>
      <c r="E138">
        <v>14336.49</v>
      </c>
      <c r="F138">
        <v>113067</v>
      </c>
      <c r="G138">
        <v>8.4530941830949793</v>
      </c>
      <c r="H138">
        <v>3837.7047591251207</v>
      </c>
    </row>
    <row r="139" spans="1:8" x14ac:dyDescent="0.35">
      <c r="B139" t="s">
        <v>4</v>
      </c>
      <c r="C139">
        <v>2015.3698630136987</v>
      </c>
      <c r="D139">
        <v>31</v>
      </c>
      <c r="E139">
        <v>14768.300000000003</v>
      </c>
      <c r="F139">
        <v>113067</v>
      </c>
      <c r="G139">
        <v>8.4268048890224119</v>
      </c>
      <c r="H139">
        <v>3825.7694196161751</v>
      </c>
    </row>
    <row r="140" spans="1:8" x14ac:dyDescent="0.35">
      <c r="B140" t="s">
        <v>5</v>
      </c>
      <c r="C140">
        <v>2015.4547945205479</v>
      </c>
      <c r="D140">
        <v>30</v>
      </c>
      <c r="E140">
        <v>16979.169999999998</v>
      </c>
      <c r="F140">
        <v>113067</v>
      </c>
      <c r="G140">
        <v>10.011273551669953</v>
      </c>
      <c r="H140">
        <v>4545.1181924581588</v>
      </c>
    </row>
    <row r="141" spans="1:8" x14ac:dyDescent="0.35">
      <c r="B141" t="s">
        <v>6</v>
      </c>
      <c r="C141">
        <v>2015.5369863013698</v>
      </c>
      <c r="D141">
        <v>31</v>
      </c>
      <c r="E141">
        <v>15750.62</v>
      </c>
      <c r="F141">
        <v>113067</v>
      </c>
      <c r="G141">
        <v>8.9873175396717393</v>
      </c>
      <c r="H141">
        <v>4080.2421630109698</v>
      </c>
    </row>
    <row r="142" spans="1:8" x14ac:dyDescent="0.35">
      <c r="B142" t="s">
        <v>7</v>
      </c>
      <c r="C142">
        <v>2015.6219178082192</v>
      </c>
      <c r="D142">
        <v>31</v>
      </c>
      <c r="E142">
        <v>14730.539999999997</v>
      </c>
      <c r="F142">
        <v>113067</v>
      </c>
      <c r="G142">
        <v>8.4052590000162617</v>
      </c>
      <c r="H142">
        <v>3815.987586007383</v>
      </c>
    </row>
    <row r="143" spans="1:8" x14ac:dyDescent="0.35">
      <c r="B143" t="s">
        <v>8</v>
      </c>
      <c r="C143">
        <v>2015.7068493150684</v>
      </c>
      <c r="D143">
        <v>30</v>
      </c>
      <c r="E143">
        <v>14393.710000000001</v>
      </c>
      <c r="F143">
        <v>113067</v>
      </c>
      <c r="G143">
        <v>8.4868322911783878</v>
      </c>
      <c r="H143">
        <v>3853.0218601949882</v>
      </c>
    </row>
    <row r="144" spans="1:8" x14ac:dyDescent="0.35">
      <c r="B144" t="s">
        <v>9</v>
      </c>
      <c r="C144">
        <v>2015.7890410958903</v>
      </c>
      <c r="D144">
        <v>31</v>
      </c>
      <c r="E144">
        <v>14180.079999999998</v>
      </c>
      <c r="F144">
        <v>113067</v>
      </c>
      <c r="G144">
        <v>8.0911660428572603</v>
      </c>
      <c r="H144">
        <v>3673.3893834571963</v>
      </c>
    </row>
    <row r="145" spans="1:8" x14ac:dyDescent="0.35">
      <c r="B145" t="s">
        <v>10</v>
      </c>
      <c r="C145">
        <v>2015.8739726027397</v>
      </c>
      <c r="D145">
        <v>30</v>
      </c>
      <c r="E145">
        <v>14071.08</v>
      </c>
      <c r="F145">
        <v>113067</v>
      </c>
      <c r="G145">
        <v>8.2966028991659808</v>
      </c>
      <c r="H145">
        <v>3766.6577162213553</v>
      </c>
    </row>
    <row r="146" spans="1:8" x14ac:dyDescent="0.35">
      <c r="B146" t="s">
        <v>11</v>
      </c>
      <c r="C146">
        <v>2015.9561643835616</v>
      </c>
      <c r="D146">
        <v>31</v>
      </c>
      <c r="E146">
        <v>15603.630000000001</v>
      </c>
      <c r="F146">
        <v>113067</v>
      </c>
      <c r="G146">
        <v>8.9034449171872705</v>
      </c>
      <c r="H146">
        <v>4042.163992403021</v>
      </c>
    </row>
    <row r="147" spans="1:8" x14ac:dyDescent="0.35">
      <c r="A147">
        <v>2016</v>
      </c>
      <c r="B147" t="s">
        <v>0</v>
      </c>
      <c r="C147">
        <v>2016.041095890411</v>
      </c>
      <c r="D147">
        <v>31</v>
      </c>
      <c r="E147">
        <v>12316.099999999997</v>
      </c>
      <c r="F147">
        <v>111973</v>
      </c>
      <c r="G147">
        <v>7.0962383500861215</v>
      </c>
      <c r="H147">
        <v>3221.6922109390994</v>
      </c>
    </row>
    <row r="148" spans="1:8" x14ac:dyDescent="0.35">
      <c r="B148" t="s">
        <v>1</v>
      </c>
      <c r="C148">
        <v>2016.1260273972603</v>
      </c>
      <c r="D148">
        <v>29</v>
      </c>
      <c r="E148">
        <v>9857.260000000002</v>
      </c>
      <c r="F148">
        <v>111973</v>
      </c>
      <c r="G148">
        <v>6.0712049733664255</v>
      </c>
      <c r="H148">
        <v>2756.3270579083573</v>
      </c>
    </row>
    <row r="149" spans="1:8" x14ac:dyDescent="0.35">
      <c r="B149" t="s">
        <v>2</v>
      </c>
      <c r="C149">
        <v>2016.2027397260274</v>
      </c>
      <c r="D149">
        <v>31</v>
      </c>
      <c r="E149">
        <v>13023.92</v>
      </c>
      <c r="F149">
        <v>111973</v>
      </c>
      <c r="G149">
        <v>7.5040670806873662</v>
      </c>
      <c r="H149">
        <v>3406.8464546320643</v>
      </c>
    </row>
    <row r="150" spans="1:8" x14ac:dyDescent="0.35">
      <c r="B150" t="s">
        <v>3</v>
      </c>
      <c r="C150">
        <v>2016.2876712328766</v>
      </c>
      <c r="D150">
        <v>30</v>
      </c>
      <c r="E150">
        <v>14336.49</v>
      </c>
      <c r="F150">
        <v>111973</v>
      </c>
      <c r="G150">
        <v>8.5356827092245453</v>
      </c>
      <c r="H150">
        <v>3875.1999499879435</v>
      </c>
    </row>
    <row r="151" spans="1:8" x14ac:dyDescent="0.35">
      <c r="B151" t="s">
        <v>4</v>
      </c>
      <c r="C151">
        <v>2016.3698630136987</v>
      </c>
      <c r="D151">
        <v>31</v>
      </c>
      <c r="E151">
        <v>14768.300000000003</v>
      </c>
      <c r="F151">
        <v>111973</v>
      </c>
      <c r="G151">
        <v>8.5091365631634144</v>
      </c>
      <c r="H151">
        <v>3863.14799967619</v>
      </c>
    </row>
    <row r="152" spans="1:8" x14ac:dyDescent="0.35">
      <c r="B152" t="s">
        <v>5</v>
      </c>
      <c r="C152">
        <v>2016.4547945205479</v>
      </c>
      <c r="D152">
        <v>30</v>
      </c>
      <c r="E152">
        <v>16979.169999999998</v>
      </c>
      <c r="F152">
        <v>111973</v>
      </c>
      <c r="G152">
        <v>10.109085821284298</v>
      </c>
      <c r="H152">
        <v>4589.5249628630709</v>
      </c>
    </row>
    <row r="153" spans="1:8" x14ac:dyDescent="0.35">
      <c r="B153" t="s">
        <v>6</v>
      </c>
      <c r="C153">
        <v>2016.5369863013698</v>
      </c>
      <c r="D153">
        <v>31</v>
      </c>
      <c r="E153">
        <v>15750.62</v>
      </c>
      <c r="F153">
        <v>111973</v>
      </c>
      <c r="G153">
        <v>9.0751255414971865</v>
      </c>
      <c r="H153">
        <v>4120.1069958397229</v>
      </c>
    </row>
    <row r="154" spans="1:8" x14ac:dyDescent="0.35">
      <c r="B154" t="s">
        <v>7</v>
      </c>
      <c r="C154">
        <v>2016.6219178082192</v>
      </c>
      <c r="D154">
        <v>31</v>
      </c>
      <c r="E154">
        <v>14730.539999999997</v>
      </c>
      <c r="F154">
        <v>111973</v>
      </c>
      <c r="G154">
        <v>8.4873801662439927</v>
      </c>
      <c r="H154">
        <v>3853.2705954747726</v>
      </c>
    </row>
    <row r="155" spans="1:8" x14ac:dyDescent="0.35">
      <c r="B155" t="s">
        <v>8</v>
      </c>
      <c r="C155">
        <v>2016.7068493150684</v>
      </c>
      <c r="D155">
        <v>30</v>
      </c>
      <c r="E155">
        <v>14393.710000000001</v>
      </c>
      <c r="F155">
        <v>111973</v>
      </c>
      <c r="G155">
        <v>8.5697504457919926</v>
      </c>
      <c r="H155">
        <v>3890.6667023895648</v>
      </c>
    </row>
    <row r="156" spans="1:8" x14ac:dyDescent="0.35">
      <c r="B156" t="s">
        <v>9</v>
      </c>
      <c r="C156">
        <v>2016.7890410958903</v>
      </c>
      <c r="D156">
        <v>31</v>
      </c>
      <c r="E156">
        <v>14180.079999999998</v>
      </c>
      <c r="F156">
        <v>111973</v>
      </c>
      <c r="G156">
        <v>8.1702184541607519</v>
      </c>
      <c r="H156">
        <v>3709.2791781889814</v>
      </c>
    </row>
    <row r="157" spans="1:8" x14ac:dyDescent="0.35">
      <c r="B157" t="s">
        <v>10</v>
      </c>
      <c r="C157">
        <v>2016.8739726027397</v>
      </c>
      <c r="D157">
        <v>30</v>
      </c>
      <c r="E157">
        <v>14071.08</v>
      </c>
      <c r="F157">
        <v>111973</v>
      </c>
      <c r="G157">
        <v>8.3776624722031201</v>
      </c>
      <c r="H157">
        <v>3803.4587623802167</v>
      </c>
    </row>
    <row r="158" spans="1:8" x14ac:dyDescent="0.35">
      <c r="B158" t="s">
        <v>11</v>
      </c>
      <c r="C158">
        <v>2016.9561643835616</v>
      </c>
      <c r="D158">
        <v>31</v>
      </c>
      <c r="E158">
        <v>15603.630000000001</v>
      </c>
      <c r="F158">
        <v>111973</v>
      </c>
      <c r="G158">
        <v>8.9904334656713054</v>
      </c>
      <c r="H158">
        <v>4081.6567934147724</v>
      </c>
    </row>
    <row r="159" spans="1:8" x14ac:dyDescent="0.35">
      <c r="A159">
        <v>2017</v>
      </c>
      <c r="B159" t="s">
        <v>0</v>
      </c>
      <c r="C159">
        <v>2017.041095890411</v>
      </c>
      <c r="D159">
        <v>31</v>
      </c>
      <c r="E159">
        <v>14358</v>
      </c>
      <c r="F159">
        <v>120598.5</v>
      </c>
      <c r="G159">
        <v>7.6810456236616647</v>
      </c>
      <c r="H159">
        <v>3487.1947131423958</v>
      </c>
    </row>
    <row r="160" spans="1:8" x14ac:dyDescent="0.35">
      <c r="B160" t="s">
        <v>1</v>
      </c>
      <c r="C160">
        <v>2017.1260273972603</v>
      </c>
      <c r="D160">
        <v>28</v>
      </c>
      <c r="E160">
        <v>11271.33</v>
      </c>
      <c r="F160">
        <v>120598.5</v>
      </c>
      <c r="G160">
        <v>6.6758293013594701</v>
      </c>
      <c r="H160">
        <v>3030.8265028171995</v>
      </c>
    </row>
    <row r="161" spans="1:8" x14ac:dyDescent="0.35">
      <c r="B161" t="s">
        <v>2</v>
      </c>
      <c r="C161">
        <v>2017.2027397260274</v>
      </c>
      <c r="D161">
        <v>31</v>
      </c>
      <c r="E161">
        <v>12599.24</v>
      </c>
      <c r="F161">
        <v>120598.5</v>
      </c>
      <c r="G161">
        <v>6.7401683565582253</v>
      </c>
      <c r="H161">
        <v>3060.0364338774343</v>
      </c>
    </row>
    <row r="162" spans="1:8" x14ac:dyDescent="0.35">
      <c r="B162" t="s">
        <v>3</v>
      </c>
      <c r="C162">
        <v>2017.2876712328766</v>
      </c>
      <c r="D162">
        <v>30</v>
      </c>
      <c r="E162">
        <v>14456.56</v>
      </c>
      <c r="F162">
        <v>120598.5</v>
      </c>
      <c r="G162">
        <v>7.9915642952994164</v>
      </c>
      <c r="H162">
        <v>3628.170190065935</v>
      </c>
    </row>
    <row r="163" spans="1:8" x14ac:dyDescent="0.35">
      <c r="B163" t="s">
        <v>4</v>
      </c>
      <c r="C163">
        <v>2017.3698630136987</v>
      </c>
      <c r="D163">
        <v>31</v>
      </c>
      <c r="E163">
        <v>15857.48</v>
      </c>
      <c r="F163">
        <v>120598.5</v>
      </c>
      <c r="G163">
        <v>8.4832168377421908</v>
      </c>
      <c r="H163">
        <v>3851.3804443349545</v>
      </c>
    </row>
    <row r="164" spans="1:8" x14ac:dyDescent="0.35">
      <c r="B164" t="s">
        <v>5</v>
      </c>
      <c r="C164">
        <v>2017.4547945205479</v>
      </c>
      <c r="D164">
        <v>30</v>
      </c>
      <c r="E164">
        <v>17906.07</v>
      </c>
      <c r="F164">
        <v>120598.5</v>
      </c>
      <c r="G164">
        <v>9.8984481564861913</v>
      </c>
      <c r="H164">
        <v>4493.8954630447306</v>
      </c>
    </row>
    <row r="165" spans="1:8" x14ac:dyDescent="0.35">
      <c r="B165" t="s">
        <v>6</v>
      </c>
      <c r="C165">
        <v>2017.5369863013698</v>
      </c>
      <c r="D165">
        <v>31</v>
      </c>
      <c r="E165">
        <v>15696.91</v>
      </c>
      <c r="F165">
        <v>120598.5</v>
      </c>
      <c r="G165">
        <v>8.3973173046741199</v>
      </c>
      <c r="H165">
        <v>3812.3820563220506</v>
      </c>
    </row>
    <row r="166" spans="1:8" x14ac:dyDescent="0.35">
      <c r="B166" t="s">
        <v>7</v>
      </c>
      <c r="C166">
        <v>2017.6219178082192</v>
      </c>
      <c r="D166">
        <v>31</v>
      </c>
      <c r="E166">
        <v>15778.52</v>
      </c>
      <c r="F166">
        <v>120598.5</v>
      </c>
      <c r="G166">
        <v>8.4409759015084305</v>
      </c>
      <c r="H166">
        <v>3832.2030592848273</v>
      </c>
    </row>
    <row r="167" spans="1:8" x14ac:dyDescent="0.35">
      <c r="B167" t="s">
        <v>8</v>
      </c>
      <c r="C167">
        <v>2017.7068493150684</v>
      </c>
      <c r="D167">
        <v>30</v>
      </c>
      <c r="E167">
        <v>14516.97</v>
      </c>
      <c r="F167">
        <v>120598.5</v>
      </c>
      <c r="G167">
        <v>8.0249588510636531</v>
      </c>
      <c r="H167">
        <v>3643.3313183828986</v>
      </c>
    </row>
    <row r="168" spans="1:8" x14ac:dyDescent="0.35">
      <c r="B168" t="s">
        <v>9</v>
      </c>
      <c r="C168">
        <v>2017.7890410958903</v>
      </c>
      <c r="D168">
        <v>31</v>
      </c>
      <c r="E168">
        <v>15169.05</v>
      </c>
      <c r="F168">
        <v>120598.5</v>
      </c>
      <c r="G168">
        <v>8.1149300123697579</v>
      </c>
      <c r="H168">
        <v>3684.1782256158699</v>
      </c>
    </row>
    <row r="169" spans="1:8" x14ac:dyDescent="0.35">
      <c r="B169" t="s">
        <v>10</v>
      </c>
      <c r="C169">
        <v>2017.8739726027397</v>
      </c>
      <c r="D169">
        <v>30</v>
      </c>
      <c r="E169">
        <v>14932.24</v>
      </c>
      <c r="F169">
        <v>120598.5</v>
      </c>
      <c r="G169">
        <v>8.2545194730172149</v>
      </c>
      <c r="H169">
        <v>3747.5518407498157</v>
      </c>
    </row>
    <row r="170" spans="1:8" x14ac:dyDescent="0.35">
      <c r="B170" t="s">
        <v>11</v>
      </c>
      <c r="C170">
        <v>2017.9561643835616</v>
      </c>
      <c r="D170">
        <v>31</v>
      </c>
      <c r="E170">
        <v>13032.49</v>
      </c>
      <c r="F170">
        <v>120598.5</v>
      </c>
      <c r="G170">
        <v>6.9719424905916147</v>
      </c>
      <c r="H170">
        <v>3165.2618907285932</v>
      </c>
    </row>
    <row r="171" spans="1:8" x14ac:dyDescent="0.35">
      <c r="A171">
        <v>2018</v>
      </c>
      <c r="B171" t="s">
        <v>0</v>
      </c>
      <c r="C171">
        <v>2018.041095890411</v>
      </c>
      <c r="D171">
        <v>31</v>
      </c>
      <c r="E171">
        <v>14075</v>
      </c>
      <c r="F171">
        <v>120235</v>
      </c>
      <c r="G171">
        <v>7.552414156685094</v>
      </c>
      <c r="H171">
        <v>3428.7960271350325</v>
      </c>
    </row>
    <row r="172" spans="1:8" x14ac:dyDescent="0.35">
      <c r="B172" t="s">
        <v>1</v>
      </c>
      <c r="C172">
        <v>2018.1260273972603</v>
      </c>
      <c r="D172">
        <v>28</v>
      </c>
      <c r="E172">
        <v>12704.42</v>
      </c>
      <c r="F172">
        <v>120235</v>
      </c>
      <c r="G172">
        <v>7.5473744868679784</v>
      </c>
      <c r="H172">
        <v>3426.508017038062</v>
      </c>
    </row>
    <row r="173" spans="1:8" x14ac:dyDescent="0.35">
      <c r="B173" t="s">
        <v>2</v>
      </c>
      <c r="C173">
        <v>2018.2027397260274</v>
      </c>
      <c r="D173">
        <v>31</v>
      </c>
      <c r="E173">
        <v>13405.72</v>
      </c>
      <c r="F173">
        <v>120235</v>
      </c>
      <c r="G173">
        <v>7.1932894855102303</v>
      </c>
      <c r="H173">
        <v>3265.7534264216447</v>
      </c>
    </row>
    <row r="174" spans="1:8" x14ac:dyDescent="0.35">
      <c r="B174" t="s">
        <v>3</v>
      </c>
      <c r="C174">
        <v>2018.2876712328766</v>
      </c>
      <c r="D174">
        <v>30</v>
      </c>
      <c r="E174">
        <v>15823.68</v>
      </c>
      <c r="F174">
        <v>120235</v>
      </c>
      <c r="G174">
        <v>8.7737514035014765</v>
      </c>
      <c r="H174">
        <v>3983.2831371896705</v>
      </c>
    </row>
    <row r="175" spans="1:8" x14ac:dyDescent="0.35">
      <c r="B175" t="s">
        <v>4</v>
      </c>
      <c r="C175">
        <v>2018.3698630136987</v>
      </c>
      <c r="D175">
        <v>31</v>
      </c>
      <c r="E175">
        <v>17320.64</v>
      </c>
      <c r="F175">
        <v>120235</v>
      </c>
      <c r="G175">
        <v>9.2939713491187277</v>
      </c>
      <c r="H175">
        <v>4219.4629924999026</v>
      </c>
    </row>
    <row r="176" spans="1:8" x14ac:dyDescent="0.35">
      <c r="B176" t="s">
        <v>5</v>
      </c>
      <c r="C176">
        <v>2018.4547945205479</v>
      </c>
      <c r="D176">
        <v>30</v>
      </c>
      <c r="E176">
        <v>17040.29</v>
      </c>
      <c r="F176">
        <v>120235</v>
      </c>
      <c r="G176">
        <v>9.448324808361404</v>
      </c>
      <c r="H176">
        <v>4289.5394629960774</v>
      </c>
    </row>
    <row r="177" spans="1:8" x14ac:dyDescent="0.35">
      <c r="B177" t="s">
        <v>6</v>
      </c>
      <c r="C177">
        <v>2018.5369863013698</v>
      </c>
      <c r="D177">
        <v>31</v>
      </c>
      <c r="E177">
        <v>17807.77</v>
      </c>
      <c r="F177">
        <v>120235</v>
      </c>
      <c r="G177">
        <v>9.555357317725905</v>
      </c>
      <c r="H177">
        <v>4338.132222247561</v>
      </c>
    </row>
    <row r="178" spans="1:8" x14ac:dyDescent="0.35">
      <c r="B178" t="s">
        <v>7</v>
      </c>
      <c r="C178">
        <v>2018.6219178082192</v>
      </c>
      <c r="D178">
        <v>31</v>
      </c>
      <c r="E178">
        <v>16448.88</v>
      </c>
      <c r="F178">
        <v>120235</v>
      </c>
      <c r="G178">
        <v>8.8261992308074113</v>
      </c>
      <c r="H178">
        <v>4007.0944507865647</v>
      </c>
    </row>
    <row r="179" spans="1:8" x14ac:dyDescent="0.35">
      <c r="B179" t="s">
        <v>8</v>
      </c>
      <c r="C179">
        <v>2018.7068493150684</v>
      </c>
      <c r="D179">
        <v>30</v>
      </c>
      <c r="E179">
        <v>14760.61</v>
      </c>
      <c r="F179">
        <v>120235</v>
      </c>
      <c r="G179">
        <v>8.1843112793002586</v>
      </c>
      <c r="H179">
        <v>3715.6773208023174</v>
      </c>
    </row>
    <row r="180" spans="1:8" x14ac:dyDescent="0.35">
      <c r="B180" t="s">
        <v>9</v>
      </c>
      <c r="C180">
        <v>2018.7890410958903</v>
      </c>
      <c r="D180">
        <v>31</v>
      </c>
      <c r="E180">
        <v>16758.060000000001</v>
      </c>
      <c r="F180">
        <v>120235</v>
      </c>
      <c r="G180">
        <v>8.9921001479629279</v>
      </c>
      <c r="H180">
        <v>4082.4134671751694</v>
      </c>
    </row>
    <row r="181" spans="1:8" x14ac:dyDescent="0.35">
      <c r="B181" t="s">
        <v>10</v>
      </c>
      <c r="C181">
        <v>2018.8739726027397</v>
      </c>
      <c r="D181">
        <v>30</v>
      </c>
      <c r="E181">
        <v>16917.88</v>
      </c>
      <c r="F181">
        <v>120235</v>
      </c>
      <c r="G181">
        <v>9.3804521700558627</v>
      </c>
      <c r="H181">
        <v>4258.7252852053616</v>
      </c>
    </row>
    <row r="182" spans="1:8" x14ac:dyDescent="0.35">
      <c r="B182" t="s">
        <v>11</v>
      </c>
      <c r="C182">
        <v>2018.9561643835616</v>
      </c>
      <c r="D182">
        <v>31</v>
      </c>
      <c r="E182">
        <v>15532.63</v>
      </c>
      <c r="F182">
        <v>120235</v>
      </c>
      <c r="G182">
        <v>8.3345545081741808</v>
      </c>
      <c r="H182">
        <v>3783.8877467110779</v>
      </c>
    </row>
    <row r="183" spans="1:8" x14ac:dyDescent="0.35">
      <c r="A183">
        <v>2019</v>
      </c>
      <c r="B183" t="s">
        <v>0</v>
      </c>
      <c r="C183">
        <v>2019.041095890411</v>
      </c>
      <c r="D183">
        <v>31</v>
      </c>
      <c r="E183">
        <v>14685.14</v>
      </c>
      <c r="F183">
        <v>121248</v>
      </c>
      <c r="G183">
        <v>7.8139712580560028</v>
      </c>
      <c r="H183">
        <v>3547.5429511574253</v>
      </c>
    </row>
    <row r="184" spans="1:8" x14ac:dyDescent="0.35">
      <c r="B184" t="s">
        <v>1</v>
      </c>
      <c r="C184">
        <v>2019.1260273972603</v>
      </c>
      <c r="D184">
        <v>28</v>
      </c>
      <c r="E184">
        <v>12455.31</v>
      </c>
      <c r="F184">
        <v>121248</v>
      </c>
      <c r="G184">
        <v>7.3375643309580365</v>
      </c>
      <c r="H184">
        <v>3331.2542062549487</v>
      </c>
    </row>
    <row r="185" spans="1:8" x14ac:dyDescent="0.35">
      <c r="B185" t="s">
        <v>2</v>
      </c>
      <c r="C185">
        <v>2019.2027397260274</v>
      </c>
      <c r="D185">
        <v>31</v>
      </c>
      <c r="E185">
        <v>13699.52</v>
      </c>
      <c r="F185">
        <v>121248</v>
      </c>
      <c r="G185">
        <v>7.2895223013987858</v>
      </c>
      <c r="H185">
        <v>3309.4431248350488</v>
      </c>
    </row>
    <row r="186" spans="1:8" x14ac:dyDescent="0.35">
      <c r="B186" t="s">
        <v>3</v>
      </c>
      <c r="C186">
        <v>2019.2876712328766</v>
      </c>
      <c r="D186">
        <v>30</v>
      </c>
      <c r="E186">
        <v>18165.16</v>
      </c>
      <c r="F186">
        <v>121248</v>
      </c>
      <c r="G186">
        <v>9.987881587050234</v>
      </c>
      <c r="H186">
        <v>4534.4982405208066</v>
      </c>
    </row>
    <row r="187" spans="1:8" x14ac:dyDescent="0.35">
      <c r="B187" t="s">
        <v>4</v>
      </c>
      <c r="C187">
        <v>2019.3698630136987</v>
      </c>
      <c r="D187">
        <v>31</v>
      </c>
      <c r="E187">
        <v>18158.82</v>
      </c>
      <c r="F187">
        <v>121248</v>
      </c>
      <c r="G187">
        <v>9.662318340867877</v>
      </c>
      <c r="H187">
        <v>4386.6925267540164</v>
      </c>
    </row>
    <row r="188" spans="1:8" x14ac:dyDescent="0.35">
      <c r="B188" t="s">
        <v>5</v>
      </c>
      <c r="C188">
        <v>2019.4547945205479</v>
      </c>
      <c r="D188">
        <v>30</v>
      </c>
      <c r="E188">
        <v>16971.54</v>
      </c>
      <c r="F188">
        <v>121248</v>
      </c>
      <c r="G188">
        <v>9.3315848508841377</v>
      </c>
      <c r="H188">
        <v>4236.5395223013984</v>
      </c>
    </row>
    <row r="189" spans="1:8" x14ac:dyDescent="0.35">
      <c r="B189" t="s">
        <v>6</v>
      </c>
      <c r="C189">
        <v>2019.5369863013698</v>
      </c>
      <c r="D189">
        <v>31</v>
      </c>
      <c r="E189">
        <v>18784.66</v>
      </c>
      <c r="F189">
        <v>121248</v>
      </c>
      <c r="G189">
        <v>9.9953281570590597</v>
      </c>
      <c r="H189">
        <v>4537.8789833048131</v>
      </c>
    </row>
    <row r="190" spans="1:8" x14ac:dyDescent="0.35">
      <c r="B190" t="s">
        <v>7</v>
      </c>
      <c r="C190">
        <v>2019.6219178082192</v>
      </c>
      <c r="D190">
        <v>31</v>
      </c>
      <c r="E190">
        <v>17323.599999999999</v>
      </c>
      <c r="F190">
        <v>121248</v>
      </c>
      <c r="G190">
        <v>9.2178973088481939</v>
      </c>
      <c r="H190">
        <v>4184.9253782170799</v>
      </c>
    </row>
    <row r="191" spans="1:8" x14ac:dyDescent="0.35">
      <c r="B191" t="s">
        <v>8</v>
      </c>
      <c r="C191">
        <v>2019.7068493150684</v>
      </c>
      <c r="D191">
        <v>30</v>
      </c>
      <c r="E191">
        <v>16254.97</v>
      </c>
      <c r="F191">
        <v>121248</v>
      </c>
      <c r="G191">
        <v>8.9375879739597082</v>
      </c>
      <c r="H191">
        <v>4057.6649401777076</v>
      </c>
    </row>
    <row r="192" spans="1:8" x14ac:dyDescent="0.35">
      <c r="B192" t="s">
        <v>9</v>
      </c>
      <c r="C192">
        <v>2019.7890410958903</v>
      </c>
      <c r="D192">
        <v>31</v>
      </c>
      <c r="E192">
        <v>16743.810000000001</v>
      </c>
      <c r="F192">
        <v>121248</v>
      </c>
      <c r="G192">
        <v>8.9093907235716294</v>
      </c>
      <c r="H192">
        <v>4044.8633885015197</v>
      </c>
    </row>
    <row r="193" spans="1:8" x14ac:dyDescent="0.35">
      <c r="B193" t="s">
        <v>10</v>
      </c>
      <c r="C193">
        <v>2019.8739726027397</v>
      </c>
      <c r="D193">
        <v>30</v>
      </c>
      <c r="E193">
        <v>14416.14</v>
      </c>
      <c r="F193">
        <v>121248</v>
      </c>
      <c r="G193">
        <v>7.9265307468989183</v>
      </c>
      <c r="H193">
        <v>3598.6449590921088</v>
      </c>
    </row>
    <row r="194" spans="1:8" x14ac:dyDescent="0.35">
      <c r="B194" t="s">
        <v>11</v>
      </c>
      <c r="C194">
        <v>2019.9561643835616</v>
      </c>
      <c r="D194">
        <v>31</v>
      </c>
      <c r="E194">
        <v>19127.060000000001</v>
      </c>
      <c r="F194">
        <v>121248</v>
      </c>
      <c r="G194">
        <v>10.177519389744507</v>
      </c>
      <c r="H194">
        <v>4620.5938029440058</v>
      </c>
    </row>
    <row r="195" spans="1:8" x14ac:dyDescent="0.35">
      <c r="A195">
        <v>2020</v>
      </c>
      <c r="B195" t="s">
        <v>0</v>
      </c>
      <c r="C195">
        <v>2020.041095890411</v>
      </c>
      <c r="D195">
        <v>31</v>
      </c>
      <c r="E195">
        <v>15357.87</v>
      </c>
      <c r="F195">
        <v>121508</v>
      </c>
      <c r="G195">
        <v>8.154445160653168</v>
      </c>
      <c r="H195">
        <v>3702.1181029365384</v>
      </c>
    </row>
    <row r="196" spans="1:8" x14ac:dyDescent="0.35">
      <c r="B196" t="s">
        <v>1</v>
      </c>
      <c r="C196">
        <v>2020.1260273972603</v>
      </c>
      <c r="D196">
        <v>29</v>
      </c>
      <c r="E196">
        <v>13170.07</v>
      </c>
      <c r="F196">
        <v>121508</v>
      </c>
      <c r="G196">
        <v>7.4750690461136093</v>
      </c>
      <c r="H196">
        <v>3393.6813469355789</v>
      </c>
    </row>
    <row r="197" spans="1:8" x14ac:dyDescent="0.35">
      <c r="B197" t="s">
        <v>2</v>
      </c>
      <c r="C197">
        <v>2020.2027397260274</v>
      </c>
      <c r="D197">
        <v>31</v>
      </c>
      <c r="E197">
        <v>17405.650000000001</v>
      </c>
      <c r="F197">
        <v>121508</v>
      </c>
      <c r="G197">
        <v>9.2417384969740475</v>
      </c>
      <c r="H197">
        <v>4195.7492776262179</v>
      </c>
    </row>
    <row r="198" spans="1:8" x14ac:dyDescent="0.35">
      <c r="B198" t="s">
        <v>3</v>
      </c>
      <c r="C198">
        <v>2020.2876712328766</v>
      </c>
      <c r="D198">
        <v>30</v>
      </c>
      <c r="E198">
        <v>18492.150000000001</v>
      </c>
      <c r="F198">
        <v>121508</v>
      </c>
      <c r="G198">
        <v>10.14591631826711</v>
      </c>
      <c r="H198">
        <v>4606.2460084932682</v>
      </c>
    </row>
    <row r="199" spans="1:8" x14ac:dyDescent="0.35">
      <c r="B199" t="s">
        <v>4</v>
      </c>
      <c r="C199">
        <v>2020.3698630136987</v>
      </c>
      <c r="D199">
        <v>31</v>
      </c>
      <c r="E199">
        <v>20344.349999999999</v>
      </c>
      <c r="F199">
        <v>121508</v>
      </c>
      <c r="G199">
        <v>10.802076486136052</v>
      </c>
      <c r="H199">
        <v>4904.1427247057673</v>
      </c>
    </row>
    <row r="200" spans="1:8" x14ac:dyDescent="0.35">
      <c r="B200" t="s">
        <v>5</v>
      </c>
      <c r="C200">
        <v>2020.4547945205479</v>
      </c>
      <c r="D200">
        <v>30</v>
      </c>
      <c r="E200">
        <v>21841.61</v>
      </c>
      <c r="F200">
        <v>121508</v>
      </c>
      <c r="G200">
        <v>11.983633450746726</v>
      </c>
      <c r="H200">
        <v>5440.5695866390133</v>
      </c>
    </row>
    <row r="201" spans="1:8" x14ac:dyDescent="0.35">
      <c r="B201" t="s">
        <v>6</v>
      </c>
      <c r="C201">
        <v>2020.5369863013698</v>
      </c>
      <c r="D201">
        <v>31</v>
      </c>
      <c r="E201">
        <v>20026.07</v>
      </c>
      <c r="F201">
        <v>121508</v>
      </c>
      <c r="G201">
        <v>10.633081905134084</v>
      </c>
      <c r="H201">
        <v>4827.4191849308745</v>
      </c>
    </row>
    <row r="202" spans="1:8" x14ac:dyDescent="0.35">
      <c r="B202" t="s">
        <v>7</v>
      </c>
      <c r="C202">
        <v>2020.6219178082192</v>
      </c>
      <c r="D202">
        <v>31</v>
      </c>
      <c r="E202">
        <v>19680.060000000001</v>
      </c>
      <c r="F202">
        <v>121508</v>
      </c>
      <c r="G202">
        <v>10.449363748251807</v>
      </c>
      <c r="H202">
        <v>4744.0111417063208</v>
      </c>
    </row>
    <row r="203" spans="1:8" x14ac:dyDescent="0.35">
      <c r="B203" t="s">
        <v>8</v>
      </c>
      <c r="C203">
        <v>2020.7068493150684</v>
      </c>
      <c r="D203">
        <v>30</v>
      </c>
      <c r="E203">
        <v>19022.560000000001</v>
      </c>
      <c r="F203">
        <v>121508</v>
      </c>
      <c r="G203">
        <v>10.436931450329745</v>
      </c>
      <c r="H203">
        <v>4738.366878449704</v>
      </c>
    </row>
    <row r="204" spans="1:8" x14ac:dyDescent="0.35">
      <c r="B204" t="s">
        <v>9</v>
      </c>
      <c r="C204">
        <v>2020.7890410958903</v>
      </c>
      <c r="D204">
        <v>31</v>
      </c>
      <c r="E204">
        <v>18707.97</v>
      </c>
      <c r="F204">
        <v>121508</v>
      </c>
      <c r="G204">
        <v>9.933220910982099</v>
      </c>
      <c r="H204">
        <v>4509.6822935858727</v>
      </c>
    </row>
    <row r="205" spans="1:8" x14ac:dyDescent="0.35">
      <c r="B205" t="s">
        <v>10</v>
      </c>
      <c r="C205">
        <v>2020.8739726027397</v>
      </c>
      <c r="D205">
        <v>30</v>
      </c>
      <c r="E205">
        <v>19424.689999999999</v>
      </c>
      <c r="F205">
        <v>121508</v>
      </c>
      <c r="G205">
        <v>10.657564385335396</v>
      </c>
      <c r="H205">
        <v>4838.5342309422704</v>
      </c>
    </row>
    <row r="206" spans="1:8" x14ac:dyDescent="0.35">
      <c r="B206" t="s">
        <v>11</v>
      </c>
      <c r="C206">
        <v>2020.9561643835616</v>
      </c>
      <c r="D206">
        <v>31</v>
      </c>
      <c r="E206">
        <v>19532.349999999999</v>
      </c>
      <c r="F206">
        <v>121508</v>
      </c>
      <c r="G206">
        <v>10.370935353254319</v>
      </c>
      <c r="H206">
        <v>4708.4046503774607</v>
      </c>
    </row>
    <row r="207" spans="1:8" x14ac:dyDescent="0.35">
      <c r="A207">
        <v>2021</v>
      </c>
      <c r="B207" t="s">
        <v>0</v>
      </c>
      <c r="C207">
        <v>2021.041095890411</v>
      </c>
      <c r="D207">
        <v>31</v>
      </c>
      <c r="E207">
        <v>16394.93</v>
      </c>
      <c r="F207">
        <v>121599</v>
      </c>
      <c r="G207">
        <v>8.6985700487244024</v>
      </c>
      <c r="H207">
        <v>3949.1508021208788</v>
      </c>
    </row>
    <row r="208" spans="1:8" x14ac:dyDescent="0.35">
      <c r="B208" t="s">
        <v>1</v>
      </c>
      <c r="C208">
        <v>2021.1260273972603</v>
      </c>
      <c r="D208">
        <v>28</v>
      </c>
      <c r="E208">
        <v>13234.63</v>
      </c>
      <c r="F208">
        <v>121599</v>
      </c>
      <c r="G208">
        <v>7.7741652010766069</v>
      </c>
      <c r="H208">
        <v>3529.4710012887795</v>
      </c>
    </row>
    <row r="209" spans="2:8" x14ac:dyDescent="0.35">
      <c r="B209" t="s">
        <v>2</v>
      </c>
      <c r="C209">
        <v>2021.2027397260274</v>
      </c>
      <c r="D209">
        <v>31</v>
      </c>
      <c r="E209">
        <v>18763.060000000001</v>
      </c>
      <c r="F209">
        <v>121599</v>
      </c>
      <c r="G209">
        <v>9.9550160774348466</v>
      </c>
      <c r="H209">
        <v>4519.5772991554204</v>
      </c>
    </row>
    <row r="210" spans="2:8" x14ac:dyDescent="0.35">
      <c r="B210" t="s">
        <v>3</v>
      </c>
      <c r="C210">
        <v>2021.2876712328766</v>
      </c>
      <c r="D210">
        <v>30</v>
      </c>
      <c r="E210">
        <v>20037.96</v>
      </c>
      <c r="F210">
        <v>121599</v>
      </c>
      <c r="G210">
        <v>10.98581402807589</v>
      </c>
      <c r="H210">
        <v>4987.5595687464538</v>
      </c>
    </row>
    <row r="211" spans="2:8" x14ac:dyDescent="0.35">
      <c r="B211" t="s">
        <v>4</v>
      </c>
      <c r="C211">
        <v>2021.3698630136987</v>
      </c>
      <c r="D211">
        <v>31</v>
      </c>
      <c r="E211">
        <v>18535.04</v>
      </c>
      <c r="F211">
        <v>121599</v>
      </c>
      <c r="G211">
        <v>9.834036729397976</v>
      </c>
      <c r="H211">
        <v>4464.6526751466808</v>
      </c>
    </row>
    <row r="212" spans="2:8" x14ac:dyDescent="0.35">
      <c r="B212" t="s">
        <v>5</v>
      </c>
      <c r="C212">
        <v>2021.4547945205479</v>
      </c>
      <c r="D212">
        <v>30</v>
      </c>
      <c r="E212">
        <v>21223.26</v>
      </c>
      <c r="F212">
        <v>121599</v>
      </c>
      <c r="G212">
        <v>11.635654898477783</v>
      </c>
      <c r="H212">
        <v>5282.5873239089133</v>
      </c>
    </row>
    <row r="213" spans="2:8" x14ac:dyDescent="0.35">
      <c r="B213" t="s">
        <v>6</v>
      </c>
      <c r="C213">
        <v>2021.5369863013698</v>
      </c>
      <c r="D213">
        <v>31</v>
      </c>
      <c r="E213">
        <v>20444.93</v>
      </c>
      <c r="F213">
        <v>121599</v>
      </c>
      <c r="G213">
        <v>10.847356819838025</v>
      </c>
      <c r="H213">
        <v>4924.6999962064629</v>
      </c>
    </row>
    <row r="214" spans="2:8" x14ac:dyDescent="0.35">
      <c r="B214" t="s">
        <v>7</v>
      </c>
      <c r="C214">
        <v>2021.6219178082192</v>
      </c>
      <c r="D214">
        <v>31</v>
      </c>
      <c r="E214">
        <v>19887.21</v>
      </c>
      <c r="F214">
        <v>121599</v>
      </c>
      <c r="G214">
        <v>10.551450311693459</v>
      </c>
      <c r="H214">
        <v>4790.3584415088308</v>
      </c>
    </row>
    <row r="215" spans="2:8" x14ac:dyDescent="0.35">
      <c r="B215" t="s">
        <v>8</v>
      </c>
      <c r="C215">
        <v>2021.7068493150684</v>
      </c>
      <c r="D215">
        <v>30</v>
      </c>
      <c r="E215">
        <v>18773.580000000002</v>
      </c>
      <c r="F215">
        <v>121599</v>
      </c>
      <c r="G215">
        <v>10.292617537973173</v>
      </c>
      <c r="H215">
        <v>4672.8483622398207</v>
      </c>
    </row>
    <row r="216" spans="2:8" x14ac:dyDescent="0.35">
      <c r="B216" t="s">
        <v>9</v>
      </c>
      <c r="C216">
        <v>2021.7890410958903</v>
      </c>
      <c r="D216">
        <v>31</v>
      </c>
      <c r="E216">
        <v>17289.27</v>
      </c>
      <c r="F216">
        <v>121599</v>
      </c>
      <c r="G216">
        <v>9.1730752242497751</v>
      </c>
      <c r="H216">
        <v>4164.5761518093977</v>
      </c>
    </row>
    <row r="217" spans="2:8" x14ac:dyDescent="0.35">
      <c r="B217" t="s">
        <v>10</v>
      </c>
      <c r="C217">
        <v>2021.8739726027397</v>
      </c>
      <c r="D217">
        <v>30</v>
      </c>
      <c r="E217">
        <v>19447.59</v>
      </c>
      <c r="F217">
        <v>121599</v>
      </c>
      <c r="G217">
        <v>10.662143603154631</v>
      </c>
      <c r="H217">
        <v>4840.6131958322021</v>
      </c>
    </row>
    <row r="218" spans="2:8" x14ac:dyDescent="0.35">
      <c r="B218" t="s">
        <v>11</v>
      </c>
      <c r="C218">
        <v>2021.9561643835616</v>
      </c>
      <c r="D218">
        <v>31</v>
      </c>
      <c r="E218">
        <v>17753.55</v>
      </c>
      <c r="F218">
        <v>121599</v>
      </c>
      <c r="G218">
        <v>9.4194057729146223</v>
      </c>
      <c r="H218">
        <v>4276.410220903239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2"/>
  <sheetViews>
    <sheetView workbookViewId="0">
      <selection activeCell="A20" sqref="A20"/>
    </sheetView>
  </sheetViews>
  <sheetFormatPr defaultRowHeight="14.5" x14ac:dyDescent="0.35"/>
  <sheetData>
    <row r="1" spans="1:16" x14ac:dyDescent="0.35">
      <c r="A1" t="s">
        <v>42</v>
      </c>
    </row>
    <row r="2" spans="1:16" x14ac:dyDescent="0.35">
      <c r="A2" t="s">
        <v>15</v>
      </c>
    </row>
    <row r="3" spans="1:16" x14ac:dyDescent="0.35">
      <c r="B3">
        <v>2004</v>
      </c>
      <c r="C3">
        <v>2005</v>
      </c>
      <c r="D3">
        <v>2006</v>
      </c>
      <c r="E3">
        <v>2007</v>
      </c>
      <c r="F3">
        <v>2008</v>
      </c>
      <c r="G3">
        <v>2009</v>
      </c>
      <c r="H3">
        <v>2010</v>
      </c>
      <c r="I3">
        <v>2011</v>
      </c>
      <c r="J3">
        <v>2012</v>
      </c>
      <c r="K3">
        <v>2013</v>
      </c>
      <c r="L3">
        <v>2014</v>
      </c>
      <c r="M3">
        <v>2015</v>
      </c>
      <c r="N3">
        <v>2016</v>
      </c>
      <c r="O3">
        <v>2017</v>
      </c>
    </row>
    <row r="4" spans="1:16" x14ac:dyDescent="0.35">
      <c r="A4">
        <v>1</v>
      </c>
      <c r="B4">
        <v>8.1296986539918059</v>
      </c>
      <c r="C4">
        <v>8.2397914856646413</v>
      </c>
      <c r="D4">
        <v>7.7868626331811273</v>
      </c>
      <c r="E4">
        <v>7.4162276080084295</v>
      </c>
      <c r="F4">
        <v>7.2678363265185357</v>
      </c>
      <c r="G4">
        <v>6.7486730376638349</v>
      </c>
      <c r="H4">
        <v>6.5307538390499769</v>
      </c>
      <c r="I4">
        <v>6.6762959282655503</v>
      </c>
      <c r="J4">
        <v>6.5205006065268201</v>
      </c>
      <c r="K4">
        <v>6.0904465994860857</v>
      </c>
      <c r="L4">
        <v>6.150886297342546</v>
      </c>
      <c r="M4">
        <v>6.237719184002084</v>
      </c>
      <c r="N4">
        <v>6.112796236575047</v>
      </c>
      <c r="O4">
        <v>6.1744839077536016</v>
      </c>
      <c r="P4">
        <f>+O4/B4</f>
        <v>0.75949726681712071</v>
      </c>
    </row>
    <row r="5" spans="1:16" x14ac:dyDescent="0.35">
      <c r="A5">
        <v>2</v>
      </c>
      <c r="B5">
        <v>8.9754472640167666</v>
      </c>
      <c r="C5">
        <v>8.5813373672857658</v>
      </c>
      <c r="D5">
        <v>8.7560971051598795</v>
      </c>
      <c r="E5">
        <v>8.4950504269763378</v>
      </c>
      <c r="F5">
        <v>8.118566253503813</v>
      </c>
      <c r="G5">
        <v>7.6278150265300217</v>
      </c>
      <c r="H5">
        <v>7.3104618741665668</v>
      </c>
      <c r="I5">
        <v>7.4610375028070957</v>
      </c>
      <c r="J5">
        <v>7.1571973950145971</v>
      </c>
      <c r="K5">
        <v>7.0010817100108174</v>
      </c>
      <c r="L5">
        <v>6.4642298431527259</v>
      </c>
      <c r="M5">
        <v>6.5140443663682746</v>
      </c>
      <c r="N5">
        <v>6.4169724813476385</v>
      </c>
      <c r="O5">
        <v>6.3461100124778715</v>
      </c>
      <c r="P5">
        <f t="shared" ref="P5:P41" si="0">+O5/B5</f>
        <v>0.70705223102584502</v>
      </c>
    </row>
    <row r="6" spans="1:16" x14ac:dyDescent="0.35">
      <c r="A6">
        <v>3</v>
      </c>
      <c r="B6">
        <v>10.652143203778532</v>
      </c>
      <c r="C6">
        <v>10.585535012932274</v>
      </c>
      <c r="D6">
        <v>10.695859788802816</v>
      </c>
      <c r="E6">
        <v>9.8366977832429825</v>
      </c>
      <c r="F6">
        <v>9.6367573549051766</v>
      </c>
      <c r="G6">
        <v>9.2355754330588518</v>
      </c>
      <c r="H6">
        <v>9.1004011095937969</v>
      </c>
      <c r="I6">
        <v>8.9647946632915705</v>
      </c>
      <c r="J6">
        <v>8.6578396148542573</v>
      </c>
      <c r="K6">
        <v>8.3906526994359396</v>
      </c>
      <c r="L6">
        <v>7.9975700877805789</v>
      </c>
      <c r="M6">
        <v>8.2339297200714707</v>
      </c>
      <c r="N6">
        <v>8.3065139939413566</v>
      </c>
      <c r="O6">
        <v>8.0379611233109092</v>
      </c>
      <c r="P6">
        <f t="shared" si="0"/>
        <v>0.75458628085845492</v>
      </c>
    </row>
    <row r="7" spans="1:16" x14ac:dyDescent="0.35">
      <c r="A7">
        <v>4</v>
      </c>
      <c r="B7">
        <v>10.211358160666345</v>
      </c>
      <c r="C7">
        <v>9.5232272915959104</v>
      </c>
      <c r="D7">
        <v>9.5655225488687066</v>
      </c>
      <c r="E7">
        <v>9.1064320148373419</v>
      </c>
      <c r="F7">
        <v>8.5896499994897439</v>
      </c>
      <c r="G7">
        <v>8.2424847792998488</v>
      </c>
      <c r="H7">
        <v>8.6382718232645459</v>
      </c>
      <c r="I7">
        <v>8.0798383915332401</v>
      </c>
      <c r="J7">
        <v>7.7799923159830948</v>
      </c>
      <c r="K7">
        <v>7.5352350851556569</v>
      </c>
      <c r="L7">
        <v>7.4352590827873737</v>
      </c>
      <c r="M7">
        <v>7.4086542710493219</v>
      </c>
      <c r="N7">
        <v>7.7236740079715958</v>
      </c>
      <c r="O7">
        <v>7.5768276215961068</v>
      </c>
      <c r="P7">
        <f t="shared" si="0"/>
        <v>0.74199998691473568</v>
      </c>
    </row>
    <row r="8" spans="1:16" x14ac:dyDescent="0.35">
      <c r="A8">
        <v>5</v>
      </c>
      <c r="B8">
        <v>9.9931240042384193</v>
      </c>
      <c r="C8">
        <v>9.9046672458204199</v>
      </c>
      <c r="D8">
        <v>9.77025418653486</v>
      </c>
      <c r="E8">
        <v>8.6339211382729122</v>
      </c>
      <c r="F8">
        <v>8.3026306352555714</v>
      </c>
      <c r="G8">
        <v>7.8517244889879301</v>
      </c>
      <c r="H8">
        <v>7.6964543171953741</v>
      </c>
      <c r="I8">
        <v>7.6568830063957058</v>
      </c>
      <c r="J8">
        <v>7.3904297653705253</v>
      </c>
      <c r="K8">
        <v>6.8364222401289281</v>
      </c>
      <c r="L8">
        <v>6.6900979501524569</v>
      </c>
      <c r="M8">
        <v>6.8451521276835567</v>
      </c>
      <c r="N8">
        <v>6.9042442560768498</v>
      </c>
      <c r="O8">
        <v>6.8922687036234969</v>
      </c>
      <c r="P8">
        <f t="shared" si="0"/>
        <v>0.68970110855226596</v>
      </c>
    </row>
    <row r="9" spans="1:16" x14ac:dyDescent="0.35">
      <c r="A9">
        <v>6</v>
      </c>
      <c r="B9">
        <v>8.4677689062136636</v>
      </c>
      <c r="C9">
        <v>8.448721498100797</v>
      </c>
      <c r="D9">
        <v>8.6342974749374832</v>
      </c>
      <c r="E9">
        <v>7.959643681079112</v>
      </c>
      <c r="F9">
        <v>7.982838109103743</v>
      </c>
      <c r="G9">
        <v>7.5740493150684944</v>
      </c>
      <c r="H9">
        <v>7.5226993326308396</v>
      </c>
      <c r="I9">
        <v>7.4659611453060597</v>
      </c>
      <c r="J9">
        <v>7.4672852203597531</v>
      </c>
      <c r="K9">
        <v>7.1017143472293238</v>
      </c>
      <c r="L9">
        <v>6.9216283399154195</v>
      </c>
      <c r="M9">
        <v>7.192207195880572</v>
      </c>
      <c r="N9">
        <v>7.1805688857865801</v>
      </c>
      <c r="O9">
        <v>7.412995915199982</v>
      </c>
      <c r="P9">
        <f t="shared" si="0"/>
        <v>0.87543672923812466</v>
      </c>
    </row>
    <row r="10" spans="1:16" x14ac:dyDescent="0.35">
      <c r="A10">
        <v>7</v>
      </c>
      <c r="B10">
        <v>8.6339864075607959</v>
      </c>
      <c r="C10">
        <v>8.2007628777073887</v>
      </c>
      <c r="D10">
        <v>8.7479571346203553</v>
      </c>
      <c r="E10">
        <v>8.1803421012518971</v>
      </c>
      <c r="F10">
        <v>7.9311025839844635</v>
      </c>
      <c r="G10">
        <v>8.0407976618883819</v>
      </c>
      <c r="H10">
        <v>7.9012002041208564</v>
      </c>
      <c r="I10">
        <v>8.0499823865260236</v>
      </c>
      <c r="J10">
        <v>8.027782762723243</v>
      </c>
      <c r="K10">
        <v>7.227205634824041</v>
      </c>
      <c r="L10">
        <v>7.0637639002711223</v>
      </c>
      <c r="M10">
        <v>4.5499954530799185</v>
      </c>
      <c r="N10">
        <v>7.3460815005350506</v>
      </c>
      <c r="O10">
        <v>7.1799698746500997</v>
      </c>
      <c r="P10">
        <f t="shared" si="0"/>
        <v>0.83159383577006663</v>
      </c>
    </row>
    <row r="11" spans="1:16" x14ac:dyDescent="0.35">
      <c r="A11">
        <v>8</v>
      </c>
      <c r="B11">
        <v>11.774737637931345</v>
      </c>
      <c r="C11">
        <v>11.770753222745201</v>
      </c>
      <c r="D11">
        <v>10.815189600882739</v>
      </c>
      <c r="E11">
        <v>10.150988948102579</v>
      </c>
      <c r="F11">
        <v>9.4186487356486293</v>
      </c>
      <c r="G11">
        <v>8.0108695166372428</v>
      </c>
      <c r="H11">
        <v>7.3749743094835996</v>
      </c>
      <c r="I11">
        <v>7.475691296211104</v>
      </c>
      <c r="J11">
        <v>8.2937000570776256</v>
      </c>
      <c r="K11">
        <v>7.5714598503751462</v>
      </c>
      <c r="L11">
        <v>7.4449789393587942</v>
      </c>
      <c r="M11">
        <v>7.5346121098921675</v>
      </c>
      <c r="N11">
        <v>8.0495412272227433</v>
      </c>
      <c r="O11">
        <v>7.1967170113183325</v>
      </c>
      <c r="P11">
        <f t="shared" si="0"/>
        <v>0.61119977638692369</v>
      </c>
    </row>
    <row r="12" spans="1:16" x14ac:dyDescent="0.35">
      <c r="A12">
        <v>9</v>
      </c>
      <c r="B12">
        <v>10.570586827780104</v>
      </c>
      <c r="C12">
        <v>9.8501452885014533</v>
      </c>
      <c r="D12">
        <v>9.1853028331090663</v>
      </c>
      <c r="E12">
        <v>8.9703659303226555</v>
      </c>
      <c r="F12">
        <v>8.8467127673572019</v>
      </c>
      <c r="G12">
        <v>9.0946059363163307</v>
      </c>
      <c r="H12">
        <v>9.0685369395932014</v>
      </c>
      <c r="I12">
        <v>9.1373289493828675</v>
      </c>
      <c r="J12">
        <v>9.1345791938378049</v>
      </c>
      <c r="K12">
        <v>8.3460648388010412</v>
      </c>
      <c r="L12">
        <v>7.7269930610161541</v>
      </c>
      <c r="M12">
        <v>8.0147770329350045</v>
      </c>
      <c r="N12">
        <v>8.0515986577376193</v>
      </c>
      <c r="O12">
        <v>7.6154770487863495</v>
      </c>
      <c r="P12">
        <f t="shared" si="0"/>
        <v>0.72044032870270192</v>
      </c>
    </row>
    <row r="13" spans="1:16" x14ac:dyDescent="0.35">
      <c r="A13">
        <v>10</v>
      </c>
      <c r="B13">
        <v>11.254461310625695</v>
      </c>
      <c r="C13">
        <v>10.978794132720195</v>
      </c>
      <c r="D13">
        <v>11.303234718544951</v>
      </c>
      <c r="E13">
        <v>10.631568802918702</v>
      </c>
      <c r="F13">
        <v>10.496037984023612</v>
      </c>
      <c r="G13">
        <v>9.8159946943536038</v>
      </c>
      <c r="H13">
        <v>9.6854530979767759</v>
      </c>
      <c r="I13">
        <v>9.8576330743679144</v>
      </c>
      <c r="J13">
        <v>9.6148913675288004</v>
      </c>
      <c r="K13">
        <v>9.2464589732724107</v>
      </c>
      <c r="L13">
        <v>8.9613532719140778</v>
      </c>
      <c r="M13">
        <v>9.2312629635538936</v>
      </c>
      <c r="N13">
        <v>9.6379602133026783</v>
      </c>
      <c r="O13">
        <v>9.2541739730422208</v>
      </c>
      <c r="P13">
        <f t="shared" si="0"/>
        <v>0.82226716300539948</v>
      </c>
    </row>
    <row r="14" spans="1:16" x14ac:dyDescent="0.35">
      <c r="A14">
        <v>11</v>
      </c>
      <c r="B14">
        <v>12.124235338299542</v>
      </c>
      <c r="C14">
        <v>12.040545603559302</v>
      </c>
      <c r="D14">
        <v>11.369049465487119</v>
      </c>
      <c r="E14">
        <v>10.864392912244615</v>
      </c>
      <c r="F14">
        <v>9.2643864824604965</v>
      </c>
      <c r="G14">
        <v>9.3025881033137896</v>
      </c>
      <c r="H14">
        <v>9.1131195556632765</v>
      </c>
      <c r="I14">
        <v>9.0362875107590419</v>
      </c>
      <c r="J14">
        <v>9.0396846224274974</v>
      </c>
      <c r="K14">
        <v>8.4395866140621205</v>
      </c>
      <c r="L14">
        <v>8.3249274413036858</v>
      </c>
      <c r="M14">
        <v>8.6959662713174897</v>
      </c>
      <c r="N14">
        <v>8.6562841370447181</v>
      </c>
      <c r="O14">
        <v>8.2993424151375272</v>
      </c>
      <c r="P14">
        <f t="shared" si="0"/>
        <v>0.6845250181609831</v>
      </c>
    </row>
    <row r="15" spans="1:16" x14ac:dyDescent="0.35">
      <c r="A15">
        <v>12</v>
      </c>
      <c r="B15">
        <v>12.917533179256241</v>
      </c>
      <c r="C15">
        <v>12.564770964485337</v>
      </c>
      <c r="D15">
        <v>12.326044617926714</v>
      </c>
      <c r="E15">
        <v>11.300689440331849</v>
      </c>
      <c r="F15">
        <v>10.681457691551419</v>
      </c>
      <c r="G15">
        <v>8.2633709117126557</v>
      </c>
      <c r="H15">
        <v>8.4981483909025357</v>
      </c>
      <c r="I15">
        <v>8.5038506914858747</v>
      </c>
      <c r="J15">
        <v>8.6387723667824599</v>
      </c>
      <c r="K15">
        <v>8.0157582075624561</v>
      </c>
      <c r="L15">
        <v>8.0766435621126984</v>
      </c>
      <c r="M15">
        <v>8.0585293936974018</v>
      </c>
      <c r="N15">
        <v>8.3893786458674704</v>
      </c>
      <c r="O15">
        <v>8.1937143792735121</v>
      </c>
      <c r="P15">
        <f t="shared" si="0"/>
        <v>0.63430952841920907</v>
      </c>
    </row>
    <row r="16" spans="1:16" x14ac:dyDescent="0.35">
      <c r="A16">
        <v>13</v>
      </c>
      <c r="B16">
        <v>11.810248064165345</v>
      </c>
      <c r="C16">
        <v>10.857178220525009</v>
      </c>
      <c r="D16">
        <v>10.850130506481641</v>
      </c>
      <c r="E16">
        <v>9.7645668403693247</v>
      </c>
      <c r="F16">
        <v>9.5224737473202286</v>
      </c>
      <c r="G16">
        <v>10.042164165546311</v>
      </c>
      <c r="H16">
        <v>10.258254768372579</v>
      </c>
      <c r="I16">
        <v>9.348247359781519</v>
      </c>
      <c r="J16">
        <v>9.1346089729651379</v>
      </c>
      <c r="K16">
        <v>8.723990129489712</v>
      </c>
      <c r="L16">
        <v>8.7679561366219296</v>
      </c>
      <c r="M16">
        <v>8.9779036868141198</v>
      </c>
      <c r="N16">
        <v>8.954699150338131</v>
      </c>
      <c r="O16">
        <v>8.6632127236857208</v>
      </c>
      <c r="P16">
        <f t="shared" si="0"/>
        <v>0.73353351061030136</v>
      </c>
    </row>
    <row r="17" spans="1:16" x14ac:dyDescent="0.35">
      <c r="A17">
        <v>14</v>
      </c>
      <c r="B17">
        <v>11.157259394445788</v>
      </c>
      <c r="C17">
        <v>11.04487332566268</v>
      </c>
      <c r="D17">
        <v>10.729612944745792</v>
      </c>
      <c r="E17">
        <v>9.8838590890370561</v>
      </c>
      <c r="F17">
        <v>10.376221367287476</v>
      </c>
      <c r="G17">
        <v>9.0167475331481128</v>
      </c>
      <c r="H17">
        <v>9.0683700530122806</v>
      </c>
      <c r="I17">
        <v>9.0575876525407875</v>
      </c>
      <c r="J17">
        <v>8.7889599820695778</v>
      </c>
      <c r="K17">
        <v>8.5204153903934152</v>
      </c>
      <c r="L17">
        <v>8.2075598787823729</v>
      </c>
      <c r="M17">
        <v>8.7835063602681238</v>
      </c>
      <c r="N17">
        <v>8.7996349861528191</v>
      </c>
      <c r="O17">
        <v>8.5274685051773478</v>
      </c>
      <c r="P17">
        <f t="shared" si="0"/>
        <v>0.7642977727507545</v>
      </c>
    </row>
    <row r="18" spans="1:16" x14ac:dyDescent="0.35">
      <c r="A18">
        <v>15</v>
      </c>
      <c r="B18">
        <v>11.171876135319385</v>
      </c>
      <c r="C18">
        <v>11.144385838424467</v>
      </c>
      <c r="D18">
        <v>10.460310814884282</v>
      </c>
      <c r="E18">
        <v>10.051600668712727</v>
      </c>
      <c r="F18">
        <v>9.6399039478431821</v>
      </c>
      <c r="G18">
        <v>9.0478273633548199</v>
      </c>
      <c r="H18">
        <v>9.1257062904736923</v>
      </c>
      <c r="I18">
        <v>8.8415201697117212</v>
      </c>
      <c r="J18">
        <v>8.8381841636464156</v>
      </c>
      <c r="K18">
        <v>8.3514962252305907</v>
      </c>
      <c r="L18">
        <v>8.3016191483287827</v>
      </c>
      <c r="M18">
        <v>8.4531905799018912</v>
      </c>
      <c r="N18">
        <v>8.9277469177069282</v>
      </c>
      <c r="O18">
        <v>8.9708373898676186</v>
      </c>
      <c r="P18">
        <f t="shared" si="0"/>
        <v>0.802983964484418</v>
      </c>
    </row>
    <row r="19" spans="1:16" x14ac:dyDescent="0.35">
      <c r="A19">
        <v>16</v>
      </c>
      <c r="B19">
        <v>9.9874832884462634</v>
      </c>
      <c r="C19">
        <v>9.9349622743323458</v>
      </c>
      <c r="D19">
        <v>9.8171297580093544</v>
      </c>
      <c r="E19">
        <v>8.0115032205388719</v>
      </c>
      <c r="F19">
        <v>7.2217765665601323</v>
      </c>
      <c r="G19">
        <v>8.4461787673501618</v>
      </c>
      <c r="H19">
        <v>8.5858645362721404</v>
      </c>
      <c r="I19">
        <v>8.5953228381354663</v>
      </c>
      <c r="J19">
        <v>8.551782813129325</v>
      </c>
      <c r="K19">
        <v>8.4880688631429724</v>
      </c>
      <c r="L19">
        <v>8.1647401807167146</v>
      </c>
      <c r="M19">
        <v>8.4039603960396043</v>
      </c>
      <c r="N19">
        <v>8.6709212362641086</v>
      </c>
      <c r="O19">
        <v>8.4573094004027567</v>
      </c>
      <c r="P19">
        <f t="shared" si="0"/>
        <v>0.84679084371398694</v>
      </c>
    </row>
    <row r="20" spans="1:16" x14ac:dyDescent="0.35">
      <c r="A20">
        <v>17</v>
      </c>
      <c r="B20">
        <v>11.897347143334446</v>
      </c>
      <c r="C20">
        <v>11.853268006532678</v>
      </c>
      <c r="D20">
        <v>11.755927419891632</v>
      </c>
      <c r="E20">
        <v>10.597641013352504</v>
      </c>
      <c r="F20">
        <v>9.8891278549893151</v>
      </c>
      <c r="G20">
        <v>9.280476127144567</v>
      </c>
      <c r="H20">
        <v>8.7821748278945453</v>
      </c>
      <c r="I20">
        <v>8.6319821215058159</v>
      </c>
      <c r="J20">
        <v>8.432239752678429</v>
      </c>
      <c r="K20">
        <v>7.8484547982744539</v>
      </c>
      <c r="L20">
        <v>7.8168556447264574</v>
      </c>
      <c r="M20">
        <v>7.9968206141269826</v>
      </c>
      <c r="N20">
        <v>7.9253635635708806</v>
      </c>
      <c r="O20">
        <v>7.6194171354906537</v>
      </c>
      <c r="P20">
        <f t="shared" si="0"/>
        <v>0.6404299247298566</v>
      </c>
    </row>
    <row r="21" spans="1:16" x14ac:dyDescent="0.35">
      <c r="A21">
        <v>18</v>
      </c>
      <c r="B21">
        <v>11.55940062508976</v>
      </c>
      <c r="C21">
        <v>11.245906117264644</v>
      </c>
      <c r="D21">
        <v>11.031386590264127</v>
      </c>
      <c r="E21">
        <v>10.187875674811462</v>
      </c>
      <c r="F21">
        <v>9.8392118614980468</v>
      </c>
      <c r="G21">
        <v>9.6469318123949694</v>
      </c>
      <c r="H21">
        <v>9.5202665825968751</v>
      </c>
      <c r="I21">
        <v>9.3271910552231283</v>
      </c>
      <c r="J21">
        <v>9.5391115094098069</v>
      </c>
      <c r="K21">
        <v>9.1635595109986525</v>
      </c>
      <c r="L21">
        <v>8.9199470687123554</v>
      </c>
      <c r="M21">
        <v>9.0500408414681495</v>
      </c>
      <c r="N21">
        <v>8.9633488956544696</v>
      </c>
      <c r="O21">
        <v>8.912804065150608</v>
      </c>
      <c r="P21">
        <f t="shared" si="0"/>
        <v>0.77104378974505861</v>
      </c>
    </row>
    <row r="22" spans="1:16" x14ac:dyDescent="0.35">
      <c r="A22">
        <v>19</v>
      </c>
      <c r="B22">
        <v>11.508490736829401</v>
      </c>
      <c r="C22">
        <v>10.682308492910039</v>
      </c>
      <c r="D22">
        <v>10.97227214531728</v>
      </c>
      <c r="E22">
        <v>9.8061559868531525</v>
      </c>
      <c r="F22">
        <v>9.5025651179954274</v>
      </c>
      <c r="G22">
        <v>9.7288797804384028</v>
      </c>
      <c r="H22">
        <v>9.3022391415125441</v>
      </c>
      <c r="I22">
        <v>9.0898314014752373</v>
      </c>
      <c r="J22">
        <v>8.7995018679950192</v>
      </c>
      <c r="K22">
        <v>8.2917226204840659</v>
      </c>
      <c r="L22">
        <v>8.3589546873978851</v>
      </c>
      <c r="M22">
        <v>8.2726373141624041</v>
      </c>
      <c r="N22">
        <v>8.3749374627754616</v>
      </c>
      <c r="O22">
        <v>8.1715355699784613</v>
      </c>
      <c r="P22">
        <f t="shared" si="0"/>
        <v>0.71004406718840751</v>
      </c>
    </row>
    <row r="23" spans="1:16" x14ac:dyDescent="0.35">
      <c r="A23">
        <v>20</v>
      </c>
      <c r="B23">
        <v>11.199959939018282</v>
      </c>
      <c r="C23">
        <v>10.849237487254511</v>
      </c>
      <c r="D23">
        <v>10.725153252041517</v>
      </c>
      <c r="E23">
        <v>10.231616305681781</v>
      </c>
      <c r="F23">
        <v>9.6726143440516772</v>
      </c>
      <c r="G23">
        <v>9.1469494438212493</v>
      </c>
      <c r="H23">
        <v>9.1396862331116075</v>
      </c>
      <c r="I23">
        <v>9.3660003586751088</v>
      </c>
      <c r="J23">
        <v>8.9215943836720282</v>
      </c>
      <c r="K23">
        <v>8.6846266510262371</v>
      </c>
      <c r="L23">
        <v>8.7486094055713863</v>
      </c>
      <c r="M23">
        <v>8.9401232408430182</v>
      </c>
      <c r="N23">
        <v>8.9719540887002793</v>
      </c>
      <c r="O23">
        <v>8.7223306905701037</v>
      </c>
      <c r="P23">
        <f t="shared" si="0"/>
        <v>0.77878231154946864</v>
      </c>
    </row>
    <row r="24" spans="1:16" x14ac:dyDescent="0.35">
      <c r="A24">
        <v>21</v>
      </c>
      <c r="B24">
        <v>8.5134110516713584</v>
      </c>
      <c r="C24">
        <v>9.4254925919330965</v>
      </c>
      <c r="D24">
        <v>9.7100629660618427</v>
      </c>
      <c r="E24">
        <v>9.3617885437377257</v>
      </c>
      <c r="F24">
        <v>9.154274833694144</v>
      </c>
      <c r="G24">
        <v>9.7989936938960049</v>
      </c>
      <c r="H24">
        <v>9.5523176241173413</v>
      </c>
      <c r="I24">
        <v>9.3821524690798022</v>
      </c>
      <c r="J24">
        <v>9.3138132882746962</v>
      </c>
      <c r="K24">
        <v>8.4410845222531687</v>
      </c>
      <c r="L24">
        <v>8.4547328510166899</v>
      </c>
      <c r="M24">
        <v>8.9665030859551411</v>
      </c>
      <c r="N24">
        <v>9.1080000962996852</v>
      </c>
      <c r="O24">
        <v>8.6333269232944581</v>
      </c>
      <c r="P24">
        <f t="shared" si="0"/>
        <v>1.014085525871508</v>
      </c>
    </row>
    <row r="25" spans="1:16" x14ac:dyDescent="0.35">
      <c r="A25">
        <v>22</v>
      </c>
      <c r="B25">
        <v>12.961556826501702</v>
      </c>
      <c r="C25">
        <v>12.663710628175568</v>
      </c>
      <c r="D25">
        <v>12.984202509462699</v>
      </c>
      <c r="E25">
        <v>11.183619829155859</v>
      </c>
      <c r="F25">
        <v>11.191295338862171</v>
      </c>
      <c r="G25">
        <v>10.458427417331526</v>
      </c>
      <c r="H25">
        <v>9.3331061919411571</v>
      </c>
      <c r="I25">
        <v>9.4703263202230268</v>
      </c>
      <c r="J25">
        <v>8.5960355023664903</v>
      </c>
      <c r="K25">
        <v>8.759727234325025</v>
      </c>
      <c r="L25">
        <v>9.3205083997849112</v>
      </c>
      <c r="M25">
        <v>9.4836070895280145</v>
      </c>
      <c r="N25">
        <v>9.6077183250356679</v>
      </c>
      <c r="O25">
        <v>9.3833170686820306</v>
      </c>
      <c r="P25">
        <f t="shared" si="0"/>
        <v>0.72393441577145545</v>
      </c>
    </row>
    <row r="26" spans="1:16" x14ac:dyDescent="0.35">
      <c r="A26">
        <v>23</v>
      </c>
      <c r="B26">
        <v>11.376353783941626</v>
      </c>
      <c r="C26">
        <v>11.278841784068037</v>
      </c>
      <c r="D26">
        <v>11.337566346140308</v>
      </c>
      <c r="E26">
        <v>10.568241007467584</v>
      </c>
      <c r="F26">
        <v>10.214584364856687</v>
      </c>
      <c r="G26">
        <v>9.8230150788447599</v>
      </c>
      <c r="H26">
        <v>9.4804677848848389</v>
      </c>
      <c r="I26">
        <v>9.5387167989907713</v>
      </c>
      <c r="J26">
        <v>8.9588491501902965</v>
      </c>
      <c r="K26">
        <v>8.5199667111398796</v>
      </c>
      <c r="L26">
        <v>8.5957850368809279</v>
      </c>
      <c r="M26">
        <v>9.3707379761025891</v>
      </c>
      <c r="N26">
        <v>9.5928652398967476</v>
      </c>
      <c r="O26">
        <v>9.3458486264599507</v>
      </c>
      <c r="P26">
        <f t="shared" si="0"/>
        <v>0.82151529426345293</v>
      </c>
    </row>
    <row r="27" spans="1:16" x14ac:dyDescent="0.35">
      <c r="A27">
        <v>24</v>
      </c>
      <c r="B27">
        <v>5.4130123296797565</v>
      </c>
      <c r="C27">
        <v>9.9255477635260352</v>
      </c>
      <c r="D27">
        <v>11.199134823359769</v>
      </c>
      <c r="E27">
        <v>10.392419135049845</v>
      </c>
      <c r="F27">
        <v>9.9184150640310556</v>
      </c>
      <c r="G27">
        <v>8.2179303214766346</v>
      </c>
      <c r="H27">
        <v>8.9167640890634061</v>
      </c>
      <c r="I27">
        <v>7.7311195582012466</v>
      </c>
      <c r="J27">
        <v>7.0211836332706596</v>
      </c>
      <c r="K27">
        <v>6.9755136986301371</v>
      </c>
      <c r="L27">
        <v>6.9801323384009528</v>
      </c>
      <c r="M27">
        <v>11.065481701987729</v>
      </c>
      <c r="N27">
        <v>9.1785279544636271</v>
      </c>
      <c r="O27">
        <v>7.8399591679606901</v>
      </c>
      <c r="P27">
        <f t="shared" si="0"/>
        <v>1.4483542047325275</v>
      </c>
    </row>
    <row r="28" spans="1:16" x14ac:dyDescent="0.35">
      <c r="A28">
        <v>25</v>
      </c>
      <c r="B28">
        <v>9.0422268026193375</v>
      </c>
      <c r="C28">
        <v>8.3354959558806794</v>
      </c>
      <c r="D28">
        <v>8.6438673787473856</v>
      </c>
      <c r="E28">
        <v>9.0387773123514119</v>
      </c>
      <c r="F28">
        <v>7.926850219268502</v>
      </c>
      <c r="G28">
        <v>8.7563413731138429</v>
      </c>
      <c r="H28">
        <v>8.3186748211505037</v>
      </c>
      <c r="I28">
        <v>8.2392989338479534</v>
      </c>
      <c r="J28">
        <v>8.1192427111627339</v>
      </c>
      <c r="K28">
        <v>8.7077850007927697</v>
      </c>
      <c r="L28">
        <v>8.4161631206137049</v>
      </c>
      <c r="M28">
        <v>8.8377305079626947</v>
      </c>
      <c r="N28">
        <v>8.1890672400347988</v>
      </c>
      <c r="O28">
        <v>8.4063948819939913</v>
      </c>
      <c r="P28">
        <f t="shared" si="0"/>
        <v>0.92968193183993575</v>
      </c>
    </row>
    <row r="29" spans="1:16" x14ac:dyDescent="0.35">
      <c r="A29">
        <v>26</v>
      </c>
      <c r="B29">
        <v>10.487359225780622</v>
      </c>
      <c r="C29">
        <v>10.197552291025296</v>
      </c>
      <c r="D29">
        <v>9.7416584575569019</v>
      </c>
      <c r="E29">
        <v>8.8780955446069996</v>
      </c>
      <c r="F29">
        <v>8.7430634869613382</v>
      </c>
      <c r="G29">
        <v>8.4153919187986457</v>
      </c>
      <c r="H29">
        <v>8.1732174174646417</v>
      </c>
      <c r="I29">
        <v>8.1062822396064629</v>
      </c>
      <c r="J29">
        <v>8.5735396550075809</v>
      </c>
      <c r="K29">
        <v>7.8829520875663626</v>
      </c>
      <c r="L29">
        <v>7.4947237333682901</v>
      </c>
      <c r="M29">
        <v>7.9024420186808806</v>
      </c>
      <c r="N29">
        <v>8.240119705372086</v>
      </c>
      <c r="O29">
        <v>7.8761555807013703</v>
      </c>
      <c r="P29">
        <f t="shared" si="0"/>
        <v>0.75101418871394787</v>
      </c>
    </row>
    <row r="30" spans="1:16" x14ac:dyDescent="0.35">
      <c r="A30">
        <v>27</v>
      </c>
      <c r="B30">
        <v>11.191752953426684</v>
      </c>
      <c r="C30">
        <v>10.856348545624257</v>
      </c>
      <c r="D30">
        <v>10.62929073887978</v>
      </c>
      <c r="E30">
        <v>10.550429465129845</v>
      </c>
      <c r="F30">
        <v>10.608512863838431</v>
      </c>
      <c r="G30">
        <v>9.0755559574222282</v>
      </c>
      <c r="H30">
        <v>8.9669219627423367</v>
      </c>
      <c r="I30">
        <v>8.6525028126417283</v>
      </c>
      <c r="J30">
        <v>8.6698800493030426</v>
      </c>
      <c r="K30">
        <v>7.8278010934224076</v>
      </c>
      <c r="L30">
        <v>7.5776656818294512</v>
      </c>
      <c r="M30">
        <v>7.9224095153602097</v>
      </c>
      <c r="N30">
        <v>8.49871536176666</v>
      </c>
      <c r="O30">
        <v>8.0123452016125132</v>
      </c>
      <c r="P30">
        <f t="shared" si="0"/>
        <v>0.7159151238376199</v>
      </c>
    </row>
    <row r="31" spans="1:16" x14ac:dyDescent="0.35">
      <c r="A31">
        <v>28</v>
      </c>
      <c r="B31">
        <v>10.05419972610083</v>
      </c>
      <c r="C31">
        <v>10.037484103048582</v>
      </c>
      <c r="D31">
        <v>10.345406034559943</v>
      </c>
      <c r="E31">
        <v>9.7991270724913999</v>
      </c>
      <c r="F31">
        <v>9.3905471317056293</v>
      </c>
      <c r="G31">
        <v>8.7718659355084583</v>
      </c>
      <c r="H31">
        <v>8.8546198092970343</v>
      </c>
      <c r="I31">
        <v>8.7841090247308955</v>
      </c>
      <c r="J31">
        <v>8.694665393249716</v>
      </c>
      <c r="K31">
        <v>8.3146893735803982</v>
      </c>
      <c r="L31">
        <v>8.2661677835150833</v>
      </c>
      <c r="M31">
        <v>8.7303180702129222</v>
      </c>
      <c r="N31">
        <v>9.0058798251773897</v>
      </c>
      <c r="O31">
        <v>9.1118341038315958</v>
      </c>
      <c r="P31">
        <f t="shared" si="0"/>
        <v>0.90627144397949033</v>
      </c>
    </row>
    <row r="32" spans="1:16" x14ac:dyDescent="0.35">
      <c r="A32">
        <v>29</v>
      </c>
      <c r="B32">
        <v>9.2090342735058055</v>
      </c>
      <c r="C32">
        <v>8.9490425303019432</v>
      </c>
      <c r="D32">
        <v>9.2057604495960668</v>
      </c>
      <c r="E32">
        <v>8.576246436270079</v>
      </c>
      <c r="F32">
        <v>7.94717476549949</v>
      </c>
      <c r="G32">
        <v>7.1977326405290505</v>
      </c>
      <c r="H32">
        <v>7.3161149758536963</v>
      </c>
      <c r="I32">
        <v>7.6671155677168681</v>
      </c>
      <c r="J32">
        <v>7.4934078557100481</v>
      </c>
      <c r="K32">
        <v>6.9567256324443427</v>
      </c>
      <c r="L32">
        <v>6.9652284695795794</v>
      </c>
      <c r="M32">
        <v>7.0641232449963729</v>
      </c>
      <c r="N32">
        <v>7.2892708244703481</v>
      </c>
      <c r="O32">
        <v>7.3131859820152956</v>
      </c>
      <c r="P32">
        <f t="shared" si="0"/>
        <v>0.79413169338018164</v>
      </c>
    </row>
    <row r="33" spans="1:16" x14ac:dyDescent="0.35">
      <c r="A33">
        <v>30</v>
      </c>
      <c r="B33">
        <v>12.402066684441499</v>
      </c>
      <c r="C33">
        <v>12.250239761812745</v>
      </c>
      <c r="D33">
        <v>12.446471230024317</v>
      </c>
      <c r="E33">
        <v>11.581110870514399</v>
      </c>
      <c r="F33">
        <v>10.856030083266184</v>
      </c>
      <c r="G33">
        <v>9.7896622512110412</v>
      </c>
      <c r="H33">
        <v>9.3152939850047929</v>
      </c>
      <c r="I33">
        <v>9.3961119701863698</v>
      </c>
      <c r="J33">
        <v>9.2911328281655656</v>
      </c>
      <c r="K33">
        <v>8.9343289426601942</v>
      </c>
      <c r="L33">
        <v>8.8954068504961299</v>
      </c>
      <c r="M33">
        <v>9.1159471143049622</v>
      </c>
      <c r="N33">
        <v>9.3288406776811446</v>
      </c>
      <c r="O33">
        <v>9.1567913045248233</v>
      </c>
      <c r="P33">
        <f t="shared" si="0"/>
        <v>0.73832785595420947</v>
      </c>
    </row>
    <row r="34" spans="1:16" x14ac:dyDescent="0.35">
      <c r="A34">
        <v>31</v>
      </c>
      <c r="B34">
        <v>12.191090362220574</v>
      </c>
      <c r="C34">
        <v>11.359643755220176</v>
      </c>
      <c r="D34">
        <v>11.210316345202823</v>
      </c>
      <c r="E34">
        <v>10.808651720178197</v>
      </c>
      <c r="F34">
        <v>10.013521124291344</v>
      </c>
      <c r="G34">
        <v>9.7392189945013143</v>
      </c>
      <c r="H34">
        <v>9.465568219701014</v>
      </c>
      <c r="I34">
        <v>9.0950290277356629</v>
      </c>
      <c r="J34">
        <v>8.6924616966829014</v>
      </c>
      <c r="K34">
        <v>8.5532881164754588</v>
      </c>
      <c r="L34">
        <v>8.6259231628015254</v>
      </c>
      <c r="M34">
        <v>9.0869008215680189</v>
      </c>
      <c r="N34">
        <v>9.6902808284679978</v>
      </c>
      <c r="O34">
        <v>10.045820617473316</v>
      </c>
      <c r="P34">
        <f t="shared" si="0"/>
        <v>0.82402970685909149</v>
      </c>
    </row>
    <row r="35" spans="1:16" x14ac:dyDescent="0.35">
      <c r="A35">
        <v>32</v>
      </c>
      <c r="B35">
        <v>10.297865113460476</v>
      </c>
      <c r="C35">
        <v>9.9073304376879374</v>
      </c>
      <c r="D35">
        <v>9.9112010898357656</v>
      </c>
      <c r="E35">
        <v>9.1175435694630309</v>
      </c>
      <c r="F35">
        <v>8.7343587825517783</v>
      </c>
      <c r="G35">
        <v>8.3312079090415434</v>
      </c>
      <c r="H35">
        <v>8.3019818421317773</v>
      </c>
      <c r="I35">
        <v>16.342721802586098</v>
      </c>
      <c r="J35">
        <v>8.7551913967481756</v>
      </c>
      <c r="K35">
        <v>8.8851860913840781</v>
      </c>
      <c r="L35">
        <v>8.7985369974409835</v>
      </c>
      <c r="M35">
        <v>9.1412323003323799</v>
      </c>
      <c r="N35">
        <v>8.750915375752145</v>
      </c>
      <c r="O35" s="7">
        <v>8.5515811035718858</v>
      </c>
      <c r="P35">
        <f t="shared" si="0"/>
        <v>0.83042271474249552</v>
      </c>
    </row>
    <row r="36" spans="1:16" x14ac:dyDescent="0.35">
      <c r="A36">
        <v>33</v>
      </c>
      <c r="B36">
        <v>8.923907324772502</v>
      </c>
      <c r="C36">
        <v>8.7046325840270633</v>
      </c>
      <c r="D36">
        <v>7.7254841353471493</v>
      </c>
      <c r="E36">
        <v>7.3864346088187531</v>
      </c>
      <c r="F36">
        <v>7.3428326400704407</v>
      </c>
      <c r="G36">
        <v>8.4690820637562414</v>
      </c>
      <c r="H36">
        <v>7.7434230620199207</v>
      </c>
      <c r="I36">
        <v>8.1543535620052765</v>
      </c>
      <c r="J36">
        <v>8.0356676230115429</v>
      </c>
      <c r="K36">
        <v>7.8477988245832515</v>
      </c>
      <c r="L36">
        <v>7.7492076879268597</v>
      </c>
      <c r="M36">
        <v>5.9522210938504729</v>
      </c>
      <c r="N36">
        <v>7.1300174442801358</v>
      </c>
      <c r="O36">
        <v>8.0996800597400682</v>
      </c>
      <c r="P36">
        <f t="shared" si="0"/>
        <v>0.90763829844530064</v>
      </c>
    </row>
    <row r="37" spans="1:16" x14ac:dyDescent="0.35">
      <c r="A37">
        <v>34</v>
      </c>
      <c r="B37">
        <v>9.9604825852099221</v>
      </c>
      <c r="C37">
        <v>9.1035528867204611</v>
      </c>
      <c r="D37">
        <v>8.512641353314331</v>
      </c>
      <c r="E37">
        <v>7.9582648401826486</v>
      </c>
      <c r="F37">
        <v>7.749653558690567</v>
      </c>
      <c r="G37">
        <v>7.85994943205404</v>
      </c>
      <c r="H37">
        <v>8.0316261648366591</v>
      </c>
      <c r="I37">
        <v>7.5415625470420009</v>
      </c>
      <c r="J37">
        <v>7.4698389810141794</v>
      </c>
      <c r="K37">
        <v>7.4500210636412501</v>
      </c>
      <c r="L37">
        <v>7.095724279404382</v>
      </c>
      <c r="M37">
        <v>7.4014480145096364</v>
      </c>
      <c r="N37">
        <v>7.5869041390643073</v>
      </c>
      <c r="O37">
        <v>8.1366698677969964</v>
      </c>
      <c r="P37">
        <f t="shared" si="0"/>
        <v>0.81689514520902218</v>
      </c>
    </row>
    <row r="38" spans="1:16" x14ac:dyDescent="0.35">
      <c r="A38">
        <v>35</v>
      </c>
      <c r="B38">
        <v>10.756391563813915</v>
      </c>
      <c r="C38">
        <v>10.446028068761752</v>
      </c>
      <c r="D38">
        <v>10.886615253497411</v>
      </c>
      <c r="E38">
        <v>10.54462782637399</v>
      </c>
      <c r="F38">
        <v>9.9461502125649499</v>
      </c>
      <c r="G38">
        <v>9.153642453296472</v>
      </c>
      <c r="H38">
        <v>8.9944612326362456</v>
      </c>
      <c r="I38">
        <v>8.7125524834509864</v>
      </c>
      <c r="J38">
        <v>9.0081329377991963</v>
      </c>
      <c r="K38">
        <v>8.6485551473551165</v>
      </c>
      <c r="L38">
        <v>8.6003682807414297</v>
      </c>
      <c r="M38">
        <v>8.7797657335715709</v>
      </c>
      <c r="N38">
        <v>9.0644395548931005</v>
      </c>
      <c r="O38">
        <v>9.3160241173636109</v>
      </c>
      <c r="P38">
        <f t="shared" si="0"/>
        <v>0.86609194748023932</v>
      </c>
    </row>
    <row r="39" spans="1:16" x14ac:dyDescent="0.35">
      <c r="A39" t="s">
        <v>43</v>
      </c>
      <c r="B39">
        <v>10.790286753822643</v>
      </c>
      <c r="C39">
        <v>10.554992699214939</v>
      </c>
      <c r="D39">
        <v>10.453382321471363</v>
      </c>
      <c r="E39">
        <v>9.7684814204436243</v>
      </c>
      <c r="F39">
        <v>9.3485900797222623</v>
      </c>
      <c r="G39">
        <v>8.9063580593681841</v>
      </c>
      <c r="H39">
        <v>8.7625274118971941</v>
      </c>
      <c r="I39">
        <v>8.823262540532939</v>
      </c>
      <c r="J39">
        <v>8.5605039424276512</v>
      </c>
      <c r="K39">
        <v>8.1837340583951335</v>
      </c>
      <c r="L39">
        <v>8.071788345669983</v>
      </c>
      <c r="M39">
        <v>8.2390668837279293</v>
      </c>
      <c r="N39">
        <v>8.4932637258810821</v>
      </c>
      <c r="O39">
        <v>7.9772940677548796</v>
      </c>
      <c r="P39">
        <f t="shared" si="0"/>
        <v>0.73930325020591203</v>
      </c>
    </row>
    <row r="40" spans="1:16" x14ac:dyDescent="0.35">
      <c r="B40">
        <v>2004</v>
      </c>
      <c r="C40">
        <v>2005</v>
      </c>
      <c r="D40">
        <v>2006</v>
      </c>
      <c r="E40">
        <v>2007</v>
      </c>
      <c r="F40">
        <v>2008</v>
      </c>
      <c r="G40">
        <v>2009</v>
      </c>
      <c r="H40">
        <v>2010</v>
      </c>
      <c r="I40">
        <v>2011</v>
      </c>
      <c r="J40">
        <v>2012</v>
      </c>
      <c r="K40">
        <v>2013</v>
      </c>
      <c r="L40">
        <v>2014</v>
      </c>
      <c r="M40">
        <v>2015</v>
      </c>
      <c r="N40">
        <v>2016</v>
      </c>
      <c r="O40">
        <v>2017</v>
      </c>
    </row>
    <row r="41" spans="1:16" x14ac:dyDescent="0.35">
      <c r="A41" t="s">
        <v>44</v>
      </c>
      <c r="B41">
        <v>10.479367337947272</v>
      </c>
      <c r="C41">
        <v>10.335489012623965</v>
      </c>
      <c r="D41">
        <v>10.279636418607941</v>
      </c>
      <c r="E41">
        <v>9.5950433533925175</v>
      </c>
      <c r="F41">
        <v>9.1982224057571607</v>
      </c>
      <c r="G41">
        <v>8.8006491811088985</v>
      </c>
      <c r="H41">
        <v>8.6567884688495145</v>
      </c>
      <c r="I41">
        <v>8.7839206463264556</v>
      </c>
      <c r="J41">
        <v>8.4406194696002572</v>
      </c>
      <c r="K41">
        <v>8.0737098437039414</v>
      </c>
      <c r="L41">
        <v>7.9537385314790399</v>
      </c>
      <c r="M41">
        <v>8.1775971832022591</v>
      </c>
      <c r="N41">
        <v>8.3607366610636653</v>
      </c>
      <c r="O41">
        <v>8.0383671491241842</v>
      </c>
      <c r="P41">
        <f t="shared" si="0"/>
        <v>0.7670660727786609</v>
      </c>
    </row>
    <row r="42" spans="1:16" x14ac:dyDescent="0.35">
      <c r="A42" t="s">
        <v>45</v>
      </c>
      <c r="B42">
        <v>1.5765681083216641</v>
      </c>
      <c r="C42">
        <v>1.2705148167071816</v>
      </c>
      <c r="D42">
        <v>1.2856125900807884</v>
      </c>
      <c r="E42">
        <v>1.1358278061277567</v>
      </c>
      <c r="F42">
        <v>1.0963774194948837</v>
      </c>
      <c r="G42">
        <v>0.87747026173990905</v>
      </c>
      <c r="H42">
        <v>0.83353177240557574</v>
      </c>
      <c r="I42">
        <v>1.5210298416960613</v>
      </c>
      <c r="J42">
        <v>0.7510445751161261</v>
      </c>
      <c r="K42">
        <v>0.75246748929212537</v>
      </c>
      <c r="L42">
        <v>0.79855987095515257</v>
      </c>
      <c r="M42">
        <v>1.2144922320746541</v>
      </c>
      <c r="N42">
        <v>0.92321151180924088</v>
      </c>
      <c r="O42">
        <v>1.3124397632003637</v>
      </c>
    </row>
    <row r="44" spans="1:16" x14ac:dyDescent="0.35">
      <c r="N44">
        <v>-0.21287877517507139</v>
      </c>
    </row>
    <row r="62" spans="1:15" x14ac:dyDescent="0.35">
      <c r="A62" t="s">
        <v>42</v>
      </c>
    </row>
    <row r="63" spans="1:15" x14ac:dyDescent="0.35">
      <c r="A63" t="s">
        <v>15</v>
      </c>
    </row>
    <row r="64" spans="1:15" x14ac:dyDescent="0.35">
      <c r="B64">
        <v>2004</v>
      </c>
      <c r="C64">
        <v>2005</v>
      </c>
      <c r="D64">
        <v>2006</v>
      </c>
      <c r="E64">
        <v>2007</v>
      </c>
      <c r="F64">
        <v>2008</v>
      </c>
      <c r="G64">
        <v>2009</v>
      </c>
      <c r="H64">
        <v>2010</v>
      </c>
      <c r="I64">
        <v>2011</v>
      </c>
      <c r="J64">
        <v>2012</v>
      </c>
      <c r="K64">
        <v>2013</v>
      </c>
      <c r="L64">
        <v>2014</v>
      </c>
      <c r="M64">
        <v>2015</v>
      </c>
      <c r="N64">
        <v>2016</v>
      </c>
      <c r="O64">
        <v>2017</v>
      </c>
    </row>
    <row r="65" spans="1:15" x14ac:dyDescent="0.35">
      <c r="A65">
        <v>1</v>
      </c>
      <c r="B65">
        <v>1</v>
      </c>
      <c r="C65">
        <v>1.0135420556601784</v>
      </c>
      <c r="D65">
        <v>0.95782918464728817</v>
      </c>
      <c r="E65">
        <v>0.91223893082026464</v>
      </c>
      <c r="F65">
        <v>0.89398594410998466</v>
      </c>
      <c r="G65">
        <v>0.8301258539700157</v>
      </c>
      <c r="H65">
        <v>0.80332053093299804</v>
      </c>
      <c r="I65">
        <v>0.82122305049860456</v>
      </c>
      <c r="J65">
        <v>0.80205932397323909</v>
      </c>
      <c r="K65">
        <v>0.74916019137998224</v>
      </c>
      <c r="L65">
        <v>0.7565946241220598</v>
      </c>
      <c r="M65">
        <v>0.76727557188596018</v>
      </c>
      <c r="N65">
        <v>0.75190932613148842</v>
      </c>
      <c r="O65">
        <v>0.75949726681712071</v>
      </c>
    </row>
    <row r="66" spans="1:15" x14ac:dyDescent="0.35">
      <c r="A66">
        <v>2</v>
      </c>
      <c r="B66">
        <v>1</v>
      </c>
      <c r="C66">
        <v>0.95609022200921212</v>
      </c>
      <c r="D66">
        <v>0.97556108877868652</v>
      </c>
      <c r="E66">
        <v>0.94647655733365232</v>
      </c>
      <c r="F66">
        <v>0.90453055036619145</v>
      </c>
      <c r="G66">
        <v>0.84985347271890255</v>
      </c>
      <c r="H66">
        <v>0.81449555204616375</v>
      </c>
      <c r="I66">
        <v>0.83127194482206457</v>
      </c>
      <c r="J66">
        <v>0.79741958082783593</v>
      </c>
      <c r="K66">
        <v>0.78002594233701006</v>
      </c>
      <c r="L66">
        <v>0.7202125591075893</v>
      </c>
      <c r="M66">
        <v>0.72576264722578909</v>
      </c>
      <c r="N66">
        <v>0.71494737728266278</v>
      </c>
      <c r="O66">
        <v>0.70705223102584502</v>
      </c>
    </row>
    <row r="67" spans="1:15" x14ac:dyDescent="0.35">
      <c r="A67">
        <v>3</v>
      </c>
      <c r="B67">
        <v>1</v>
      </c>
      <c r="C67">
        <v>0.99374696813852159</v>
      </c>
      <c r="D67">
        <v>1.0041040177725715</v>
      </c>
      <c r="E67">
        <v>0.92344776023605324</v>
      </c>
      <c r="F67">
        <v>0.90467778836157797</v>
      </c>
      <c r="G67">
        <v>0.86701570344856094</v>
      </c>
      <c r="H67">
        <v>0.85432583241705751</v>
      </c>
      <c r="I67">
        <v>0.84159539463491018</v>
      </c>
      <c r="J67">
        <v>0.81277912333953084</v>
      </c>
      <c r="K67">
        <v>0.7876961977435305</v>
      </c>
      <c r="L67">
        <v>0.75079445842820414</v>
      </c>
      <c r="M67">
        <v>0.77298338583645099</v>
      </c>
      <c r="N67">
        <v>0.77979743935425749</v>
      </c>
      <c r="O67">
        <v>0.75458628085845492</v>
      </c>
    </row>
    <row r="68" spans="1:15" x14ac:dyDescent="0.35">
      <c r="A68">
        <v>4</v>
      </c>
      <c r="B68">
        <v>1</v>
      </c>
      <c r="C68">
        <v>0.93261122974600175</v>
      </c>
      <c r="D68">
        <v>0.93675321131273548</v>
      </c>
      <c r="E68">
        <v>0.89179439909520319</v>
      </c>
      <c r="F68">
        <v>0.84118585053422745</v>
      </c>
      <c r="G68">
        <v>0.80718790288342834</v>
      </c>
      <c r="H68">
        <v>0.84594739380886164</v>
      </c>
      <c r="I68">
        <v>0.79125991512631344</v>
      </c>
      <c r="J68">
        <v>0.76189593916617737</v>
      </c>
      <c r="K68">
        <v>0.73792682291578182</v>
      </c>
      <c r="L68">
        <v>0.72813615640548479</v>
      </c>
      <c r="M68">
        <v>0.72553074277495211</v>
      </c>
      <c r="N68">
        <v>0.75638067791244579</v>
      </c>
      <c r="O68">
        <v>0.74199998691473568</v>
      </c>
    </row>
    <row r="69" spans="1:15" x14ac:dyDescent="0.35">
      <c r="A69">
        <v>5</v>
      </c>
      <c r="B69">
        <v>1</v>
      </c>
      <c r="C69">
        <v>0.99114823769018756</v>
      </c>
      <c r="D69">
        <v>0.97769768316604166</v>
      </c>
      <c r="E69">
        <v>0.86398619036559299</v>
      </c>
      <c r="F69">
        <v>0.83083434486894658</v>
      </c>
      <c r="G69">
        <v>0.78571270462147269</v>
      </c>
      <c r="H69">
        <v>0.77017500372566672</v>
      </c>
      <c r="I69">
        <v>0.76621514985185457</v>
      </c>
      <c r="J69">
        <v>0.73955149182938151</v>
      </c>
      <c r="K69">
        <v>0.6841126195601468</v>
      </c>
      <c r="L69">
        <v>0.66947012238764991</v>
      </c>
      <c r="M69">
        <v>0.68498620899533502</v>
      </c>
      <c r="N69">
        <v>0.69089948780266597</v>
      </c>
      <c r="O69">
        <v>0.68970110855226596</v>
      </c>
    </row>
    <row r="70" spans="1:15" x14ac:dyDescent="0.35">
      <c r="A70">
        <v>6</v>
      </c>
      <c r="B70">
        <v>1</v>
      </c>
      <c r="C70">
        <v>0.99775059896841423</v>
      </c>
      <c r="D70">
        <v>1.0196661683340957</v>
      </c>
      <c r="E70">
        <v>0.93999302168465082</v>
      </c>
      <c r="F70">
        <v>0.94273216446021835</v>
      </c>
      <c r="G70">
        <v>0.89445630826210243</v>
      </c>
      <c r="H70">
        <v>0.88839213917501569</v>
      </c>
      <c r="I70">
        <v>0.88169165077562806</v>
      </c>
      <c r="J70">
        <v>0.88184801723630479</v>
      </c>
      <c r="K70">
        <v>0.8386759754411901</v>
      </c>
      <c r="L70">
        <v>0.81740874326840884</v>
      </c>
      <c r="M70">
        <v>0.84936271591008083</v>
      </c>
      <c r="N70">
        <v>0.84798829128620479</v>
      </c>
      <c r="O70">
        <v>0.87543672923812466</v>
      </c>
    </row>
    <row r="71" spans="1:15" x14ac:dyDescent="0.35">
      <c r="A71">
        <v>7</v>
      </c>
      <c r="B71">
        <v>1</v>
      </c>
      <c r="C71">
        <v>0.94982346399410211</v>
      </c>
      <c r="D71">
        <v>1.0132002439753385</v>
      </c>
      <c r="E71">
        <v>0.94745830200616932</v>
      </c>
      <c r="F71">
        <v>0.91859104353455823</v>
      </c>
      <c r="G71">
        <v>0.93129607603355069</v>
      </c>
      <c r="H71">
        <v>0.91512770939756893</v>
      </c>
      <c r="I71">
        <v>0.93235986328130438</v>
      </c>
      <c r="J71">
        <v>0.92978867278425414</v>
      </c>
      <c r="K71">
        <v>0.83706474549174237</v>
      </c>
      <c r="L71">
        <v>0.81813470242266917</v>
      </c>
      <c r="M71">
        <v>0.52698663610304974</v>
      </c>
      <c r="N71">
        <v>0.85083310926944189</v>
      </c>
      <c r="O71">
        <v>0.83159383577006663</v>
      </c>
    </row>
    <row r="72" spans="1:15" x14ac:dyDescent="0.35">
      <c r="A72">
        <v>8</v>
      </c>
      <c r="B72">
        <v>1</v>
      </c>
      <c r="C72">
        <v>0.99966161325129588</v>
      </c>
      <c r="D72">
        <v>0.91850790509696789</v>
      </c>
      <c r="E72">
        <v>0.86209894948334187</v>
      </c>
      <c r="F72">
        <v>0.7999030658065136</v>
      </c>
      <c r="G72">
        <v>0.68034378030053833</v>
      </c>
      <c r="H72">
        <v>0.6263387377503622</v>
      </c>
      <c r="I72">
        <v>0.63489238793132696</v>
      </c>
      <c r="J72">
        <v>0.70436389430539459</v>
      </c>
      <c r="K72">
        <v>0.6430257796984209</v>
      </c>
      <c r="L72">
        <v>0.63228406171662022</v>
      </c>
      <c r="M72">
        <v>0.63989639018537758</v>
      </c>
      <c r="N72">
        <v>0.68362807518460633</v>
      </c>
      <c r="O72">
        <v>0.61119977638692369</v>
      </c>
    </row>
    <row r="73" spans="1:15" x14ac:dyDescent="0.35">
      <c r="A73">
        <v>9</v>
      </c>
      <c r="B73">
        <v>1</v>
      </c>
      <c r="C73">
        <v>0.93184469783784474</v>
      </c>
      <c r="D73">
        <v>0.86894918728348813</v>
      </c>
      <c r="E73">
        <v>0.84861569905920664</v>
      </c>
      <c r="F73">
        <v>0.83691784680369274</v>
      </c>
      <c r="G73">
        <v>0.86036906791354173</v>
      </c>
      <c r="H73">
        <v>0.85790288536872616</v>
      </c>
      <c r="I73">
        <v>0.86441075583140248</v>
      </c>
      <c r="J73">
        <v>0.86415062310747126</v>
      </c>
      <c r="K73">
        <v>0.78955548776791717</v>
      </c>
      <c r="L73">
        <v>0.73098998068008636</v>
      </c>
      <c r="M73">
        <v>0.75821495660692306</v>
      </c>
      <c r="N73">
        <v>0.76169836064139407</v>
      </c>
      <c r="O73">
        <v>0.72044032870270192</v>
      </c>
    </row>
    <row r="74" spans="1:15" x14ac:dyDescent="0.35">
      <c r="A74">
        <v>10</v>
      </c>
      <c r="B74">
        <v>1</v>
      </c>
      <c r="C74">
        <v>0.97550596423080382</v>
      </c>
      <c r="D74">
        <v>1.0043336954629012</v>
      </c>
      <c r="E74">
        <v>0.94465372526369606</v>
      </c>
      <c r="F74">
        <v>0.93261131691074084</v>
      </c>
      <c r="G74">
        <v>0.87218698642519754</v>
      </c>
      <c r="H74">
        <v>0.86058788871862146</v>
      </c>
      <c r="I74">
        <v>0.87588670859448503</v>
      </c>
      <c r="J74">
        <v>0.85431822120629408</v>
      </c>
      <c r="K74">
        <v>0.82158165709295516</v>
      </c>
      <c r="L74">
        <v>0.79624897403604555</v>
      </c>
      <c r="M74">
        <v>0.82023143611843641</v>
      </c>
      <c r="N74">
        <v>0.85636797242380436</v>
      </c>
      <c r="O74">
        <v>0.82226716300539948</v>
      </c>
    </row>
    <row r="75" spans="1:15" x14ac:dyDescent="0.35">
      <c r="A75">
        <v>11</v>
      </c>
      <c r="B75">
        <v>1</v>
      </c>
      <c r="C75">
        <v>0.99309731851905991</v>
      </c>
      <c r="D75">
        <v>0.93771270090519876</v>
      </c>
      <c r="E75">
        <v>0.89608891687583958</v>
      </c>
      <c r="F75">
        <v>0.76412130117558841</v>
      </c>
      <c r="G75">
        <v>0.76727214902597762</v>
      </c>
      <c r="H75">
        <v>0.75164489152364289</v>
      </c>
      <c r="I75">
        <v>0.74530782838024379</v>
      </c>
      <c r="J75">
        <v>0.74558802020873172</v>
      </c>
      <c r="K75">
        <v>0.69609227951903119</v>
      </c>
      <c r="L75">
        <v>0.6866352564937328</v>
      </c>
      <c r="M75">
        <v>0.71723832709247981</v>
      </c>
      <c r="N75">
        <v>0.71396536734157345</v>
      </c>
      <c r="O75">
        <v>0.6845250181609831</v>
      </c>
    </row>
    <row r="76" spans="1:15" x14ac:dyDescent="0.35">
      <c r="A76">
        <v>12</v>
      </c>
      <c r="B76">
        <v>1</v>
      </c>
      <c r="C76">
        <v>0.97269120892699623</v>
      </c>
      <c r="D76">
        <v>0.95421040897503751</v>
      </c>
      <c r="E76">
        <v>0.87483339763966561</v>
      </c>
      <c r="F76">
        <v>0.82689609102025396</v>
      </c>
      <c r="G76">
        <v>0.6397019304724898</v>
      </c>
      <c r="H76">
        <v>0.65787703216813709</v>
      </c>
      <c r="I76">
        <v>0.65831847098654062</v>
      </c>
      <c r="J76">
        <v>0.66876331935071975</v>
      </c>
      <c r="K76">
        <v>0.62053320059859784</v>
      </c>
      <c r="L76">
        <v>0.62524658927005217</v>
      </c>
      <c r="M76">
        <v>0.62384429611052039</v>
      </c>
      <c r="N76">
        <v>0.64945671355732559</v>
      </c>
      <c r="O76">
        <v>0.63430952841920907</v>
      </c>
    </row>
    <row r="77" spans="1:15" x14ac:dyDescent="0.35">
      <c r="A77">
        <v>13</v>
      </c>
      <c r="B77">
        <v>1</v>
      </c>
      <c r="C77">
        <v>0.91930145425715992</v>
      </c>
      <c r="D77">
        <v>0.91870470861684161</v>
      </c>
      <c r="E77">
        <v>0.82678761591782091</v>
      </c>
      <c r="F77">
        <v>0.80628905469084255</v>
      </c>
      <c r="G77">
        <v>0.85029239953191549</v>
      </c>
      <c r="H77">
        <v>0.86858927201522351</v>
      </c>
      <c r="I77">
        <v>0.7915369185297616</v>
      </c>
      <c r="J77">
        <v>0.7734476806360544</v>
      </c>
      <c r="K77">
        <v>0.73867966888519843</v>
      </c>
      <c r="L77">
        <v>0.74240236860271058</v>
      </c>
      <c r="M77">
        <v>0.76017909514152171</v>
      </c>
      <c r="N77">
        <v>0.75821431537145101</v>
      </c>
      <c r="O77">
        <v>0.73353351061030136</v>
      </c>
    </row>
    <row r="78" spans="1:15" x14ac:dyDescent="0.35">
      <c r="A78">
        <v>14</v>
      </c>
      <c r="B78">
        <v>1</v>
      </c>
      <c r="C78">
        <v>0.98992709008459057</v>
      </c>
      <c r="D78">
        <v>0.96167101305246316</v>
      </c>
      <c r="E78">
        <v>0.88586800213297501</v>
      </c>
      <c r="F78">
        <v>0.92999732285984837</v>
      </c>
      <c r="G78">
        <v>0.80815074870776538</v>
      </c>
      <c r="H78">
        <v>0.81277755875485158</v>
      </c>
      <c r="I78">
        <v>0.81181115651481217</v>
      </c>
      <c r="J78">
        <v>0.78773466416356897</v>
      </c>
      <c r="K78">
        <v>0.76366561797738397</v>
      </c>
      <c r="L78">
        <v>0.73562508395817983</v>
      </c>
      <c r="M78">
        <v>0.78724586833937504</v>
      </c>
      <c r="N78">
        <v>0.7886914407075073</v>
      </c>
      <c r="O78">
        <v>0.7642977727507545</v>
      </c>
    </row>
    <row r="79" spans="1:15" x14ac:dyDescent="0.35">
      <c r="A79">
        <v>15</v>
      </c>
      <c r="B79">
        <v>1</v>
      </c>
      <c r="C79">
        <v>0.99753933031820785</v>
      </c>
      <c r="D79">
        <v>0.93630744632179363</v>
      </c>
      <c r="E79">
        <v>0.89972360478783342</v>
      </c>
      <c r="F79">
        <v>0.86287243351786347</v>
      </c>
      <c r="G79">
        <v>0.80987537399833132</v>
      </c>
      <c r="H79">
        <v>0.81684635417888152</v>
      </c>
      <c r="I79">
        <v>0.79140871798243917</v>
      </c>
      <c r="J79">
        <v>0.79111011047686908</v>
      </c>
      <c r="K79">
        <v>0.74754643929748832</v>
      </c>
      <c r="L79">
        <v>0.74308191818235314</v>
      </c>
      <c r="M79">
        <v>0.75664914983952503</v>
      </c>
      <c r="N79">
        <v>0.79912691562004134</v>
      </c>
      <c r="O79">
        <v>0.802983964484418</v>
      </c>
    </row>
    <row r="80" spans="1:15" x14ac:dyDescent="0.35">
      <c r="A80">
        <v>16</v>
      </c>
      <c r="B80">
        <v>1</v>
      </c>
      <c r="C80">
        <v>0.99474131644608854</v>
      </c>
      <c r="D80">
        <v>0.98294329757387655</v>
      </c>
      <c r="E80">
        <v>0.80215435552285252</v>
      </c>
      <c r="F80">
        <v>0.72308271843763083</v>
      </c>
      <c r="G80">
        <v>0.845676385473494</v>
      </c>
      <c r="H80">
        <v>0.85966246834219529</v>
      </c>
      <c r="I80">
        <v>0.86060948388056091</v>
      </c>
      <c r="J80">
        <v>0.85625002477072598</v>
      </c>
      <c r="K80">
        <v>0.84987064488630026</v>
      </c>
      <c r="L80">
        <v>0.81749725580636146</v>
      </c>
      <c r="M80">
        <v>0.84144925736811871</v>
      </c>
      <c r="N80">
        <v>0.86817879798555631</v>
      </c>
      <c r="O80">
        <v>0.84679084371398694</v>
      </c>
    </row>
    <row r="81" spans="1:15" x14ac:dyDescent="0.35">
      <c r="A81">
        <v>17</v>
      </c>
      <c r="B81">
        <v>1</v>
      </c>
      <c r="C81">
        <v>0.99629504491457466</v>
      </c>
      <c r="D81">
        <v>0.98811333974380622</v>
      </c>
      <c r="E81">
        <v>0.8907566439540171</v>
      </c>
      <c r="F81">
        <v>0.83120444716364794</v>
      </c>
      <c r="G81">
        <v>0.78004583839885722</v>
      </c>
      <c r="H81">
        <v>0.73816244260930108</v>
      </c>
      <c r="I81">
        <v>0.72553839250978991</v>
      </c>
      <c r="J81">
        <v>0.70874957678297534</v>
      </c>
      <c r="K81">
        <v>0.65968107879171989</v>
      </c>
      <c r="L81">
        <v>0.65702509564124922</v>
      </c>
      <c r="M81">
        <v>0.67215157444634577</v>
      </c>
      <c r="N81">
        <v>0.66614544133993003</v>
      </c>
      <c r="O81">
        <v>0.6404299247298566</v>
      </c>
    </row>
    <row r="82" spans="1:15" x14ac:dyDescent="0.35">
      <c r="A82">
        <v>18</v>
      </c>
      <c r="B82">
        <v>1</v>
      </c>
      <c r="C82">
        <v>0.97287969177703959</v>
      </c>
      <c r="D82">
        <v>0.95432167705308402</v>
      </c>
      <c r="E82">
        <v>0.88134982126137296</v>
      </c>
      <c r="F82">
        <v>0.85118702782408706</v>
      </c>
      <c r="G82">
        <v>0.83455294312200212</v>
      </c>
      <c r="H82">
        <v>0.82359517516272163</v>
      </c>
      <c r="I82">
        <v>0.80689227389337081</v>
      </c>
      <c r="J82">
        <v>0.82522544367093731</v>
      </c>
      <c r="K82">
        <v>0.79273656205920251</v>
      </c>
      <c r="L82">
        <v>0.77166172866710303</v>
      </c>
      <c r="M82">
        <v>0.78291609876596657</v>
      </c>
      <c r="N82">
        <v>0.77541640664304501</v>
      </c>
      <c r="O82">
        <v>0.77104378974505861</v>
      </c>
    </row>
    <row r="83" spans="1:15" x14ac:dyDescent="0.35">
      <c r="A83">
        <v>19</v>
      </c>
      <c r="B83">
        <v>1</v>
      </c>
      <c r="C83">
        <v>0.92821106930421216</v>
      </c>
      <c r="D83">
        <v>0.95340669738768458</v>
      </c>
      <c r="E83">
        <v>0.85208010425481362</v>
      </c>
      <c r="F83">
        <v>0.82570037507919058</v>
      </c>
      <c r="G83">
        <v>0.84536539177149461</v>
      </c>
      <c r="H83">
        <v>0.8082935768235513</v>
      </c>
      <c r="I83">
        <v>0.78983696553589033</v>
      </c>
      <c r="J83">
        <v>0.76460954517996937</v>
      </c>
      <c r="K83">
        <v>0.72048740448206183</v>
      </c>
      <c r="L83">
        <v>0.72632935791029574</v>
      </c>
      <c r="M83">
        <v>0.7188290370420477</v>
      </c>
      <c r="N83">
        <v>0.72771813909308181</v>
      </c>
      <c r="O83">
        <v>0.71004406718840751</v>
      </c>
    </row>
    <row r="84" spans="1:15" x14ac:dyDescent="0.35">
      <c r="A84">
        <v>20</v>
      </c>
      <c r="B84">
        <v>1</v>
      </c>
      <c r="C84">
        <v>0.96868538336981658</v>
      </c>
      <c r="D84">
        <v>0.95760639416908633</v>
      </c>
      <c r="E84">
        <v>0.91354043776862126</v>
      </c>
      <c r="F84">
        <v>0.86362936981179217</v>
      </c>
      <c r="G84">
        <v>0.81669483584090508</v>
      </c>
      <c r="H84">
        <v>0.81604633256507297</v>
      </c>
      <c r="I84">
        <v>0.83625302319573058</v>
      </c>
      <c r="J84">
        <v>0.79657377635710003</v>
      </c>
      <c r="K84">
        <v>0.77541586740599333</v>
      </c>
      <c r="L84">
        <v>0.78112863378136643</v>
      </c>
      <c r="M84">
        <v>0.79822814452197532</v>
      </c>
      <c r="N84">
        <v>0.80107019467488427</v>
      </c>
      <c r="O84">
        <v>0.77878231154946864</v>
      </c>
    </row>
    <row r="85" spans="1:15" x14ac:dyDescent="0.35">
      <c r="A85">
        <v>21</v>
      </c>
      <c r="C85">
        <v>1</v>
      </c>
      <c r="D85">
        <v>1.0301915651997116</v>
      </c>
      <c r="E85">
        <v>0.99324130303280989</v>
      </c>
      <c r="F85">
        <v>0.97122508393130802</v>
      </c>
      <c r="G85">
        <v>1.0396266930688136</v>
      </c>
      <c r="H85">
        <v>1.0134555335911875</v>
      </c>
      <c r="I85">
        <v>0.99540181879826761</v>
      </c>
      <c r="J85">
        <v>0.98815135627458006</v>
      </c>
      <c r="K85">
        <v>0.89555897900525183</v>
      </c>
      <c r="L85">
        <v>0.89700700186776006</v>
      </c>
      <c r="M85">
        <v>0.95130339327084223</v>
      </c>
      <c r="N85">
        <v>0.96631555406397107</v>
      </c>
      <c r="O85">
        <v>0.91595498474884784</v>
      </c>
    </row>
    <row r="86" spans="1:15" x14ac:dyDescent="0.35">
      <c r="A86">
        <v>22</v>
      </c>
      <c r="B86">
        <v>1</v>
      </c>
      <c r="C86">
        <v>0.97702080064046426</v>
      </c>
      <c r="D86">
        <v>1.0017471422039901</v>
      </c>
      <c r="E86">
        <v>0.86282998090857388</v>
      </c>
      <c r="F86">
        <v>0.86342215589257099</v>
      </c>
      <c r="G86">
        <v>0.80688049725229138</v>
      </c>
      <c r="H86">
        <v>0.72006058507249115</v>
      </c>
      <c r="I86">
        <v>0.73064728620096231</v>
      </c>
      <c r="J86">
        <v>0.66319467772503238</v>
      </c>
      <c r="K86">
        <v>0.67582369553127652</v>
      </c>
      <c r="L86">
        <v>0.71908864996277588</v>
      </c>
      <c r="M86">
        <v>0.73167191383503127</v>
      </c>
      <c r="N86">
        <v>0.7412472478145028</v>
      </c>
      <c r="O86">
        <v>0.72393441577145545</v>
      </c>
    </row>
    <row r="87" spans="1:15" x14ac:dyDescent="0.35">
      <c r="A87">
        <v>23</v>
      </c>
      <c r="B87">
        <v>1</v>
      </c>
      <c r="C87">
        <v>0.99142853661854002</v>
      </c>
      <c r="D87">
        <v>0.99659052113375124</v>
      </c>
      <c r="E87">
        <v>0.92896557264114454</v>
      </c>
      <c r="F87">
        <v>0.89787857857191089</v>
      </c>
      <c r="G87">
        <v>0.86345900148697097</v>
      </c>
      <c r="H87">
        <v>0.83334853723229507</v>
      </c>
      <c r="I87">
        <v>0.83846872030783848</v>
      </c>
      <c r="J87">
        <v>0.78749741088715297</v>
      </c>
      <c r="K87">
        <v>0.74891893070047622</v>
      </c>
      <c r="L87">
        <v>0.75558348484330451</v>
      </c>
      <c r="M87">
        <v>0.82370310857683782</v>
      </c>
      <c r="N87">
        <v>0.84322845632997323</v>
      </c>
      <c r="O87">
        <v>0.82151529426345293</v>
      </c>
    </row>
    <row r="88" spans="1:15" x14ac:dyDescent="0.35">
      <c r="A88">
        <v>24</v>
      </c>
      <c r="C88">
        <v>1</v>
      </c>
      <c r="D88">
        <v>1.1283140326535785</v>
      </c>
      <c r="E88">
        <v>1.0470373406734739</v>
      </c>
      <c r="F88">
        <v>0.9992813797621134</v>
      </c>
      <c r="G88">
        <v>0.82795735986234653</v>
      </c>
      <c r="H88">
        <v>0.8983649367776293</v>
      </c>
      <c r="I88">
        <v>0.77891112333479706</v>
      </c>
      <c r="J88">
        <v>0.70738500287830919</v>
      </c>
      <c r="K88">
        <v>0.70278375207295329</v>
      </c>
      <c r="L88">
        <v>0.70324908052442558</v>
      </c>
      <c r="N88">
        <v>0.92473767424629971</v>
      </c>
      <c r="O88">
        <v>0.78987672567257461</v>
      </c>
    </row>
    <row r="89" spans="1:15" x14ac:dyDescent="0.35">
      <c r="A89">
        <v>25</v>
      </c>
      <c r="B89">
        <v>1</v>
      </c>
      <c r="C89">
        <v>0.92184106170241897</v>
      </c>
      <c r="D89">
        <v>0.95594454412970975</v>
      </c>
      <c r="E89">
        <v>0.99961851318892747</v>
      </c>
      <c r="F89">
        <v>0.87664801959759131</v>
      </c>
      <c r="G89">
        <v>0.96838329365696951</v>
      </c>
      <c r="H89">
        <v>0.91998077495034336</v>
      </c>
      <c r="I89">
        <v>0.91120241879591057</v>
      </c>
      <c r="J89">
        <v>0.89792513375253591</v>
      </c>
      <c r="K89">
        <v>0.96301333630232688</v>
      </c>
      <c r="L89">
        <v>0.9307622231036855</v>
      </c>
      <c r="M89">
        <v>0.97738429934124138</v>
      </c>
      <c r="N89">
        <v>0.90564718390635846</v>
      </c>
      <c r="O89">
        <v>0.92968193183993575</v>
      </c>
    </row>
    <row r="90" spans="1:15" x14ac:dyDescent="0.35">
      <c r="A90">
        <v>26</v>
      </c>
      <c r="B90">
        <v>1</v>
      </c>
      <c r="C90">
        <v>0.97236607152323851</v>
      </c>
      <c r="D90">
        <v>0.92889527743165345</v>
      </c>
      <c r="E90">
        <v>0.84655205886171614</v>
      </c>
      <c r="F90">
        <v>0.83367636205963491</v>
      </c>
      <c r="G90">
        <v>0.80243193139712909</v>
      </c>
      <c r="H90">
        <v>0.77933989305646878</v>
      </c>
      <c r="I90">
        <v>0.77295743047297738</v>
      </c>
      <c r="J90">
        <v>0.81751177493106353</v>
      </c>
      <c r="K90">
        <v>0.75166225527853014</v>
      </c>
      <c r="L90">
        <v>0.71464356011991415</v>
      </c>
      <c r="M90">
        <v>0.75352067651641497</v>
      </c>
      <c r="N90">
        <v>0.78571921948813916</v>
      </c>
      <c r="O90">
        <v>0.75101418871394787</v>
      </c>
    </row>
    <row r="91" spans="1:15" x14ac:dyDescent="0.35">
      <c r="A91">
        <v>27</v>
      </c>
      <c r="B91">
        <v>1</v>
      </c>
      <c r="C91">
        <v>0.97003111047945956</v>
      </c>
      <c r="D91">
        <v>0.94974315311573332</v>
      </c>
      <c r="E91">
        <v>0.94269677940840546</v>
      </c>
      <c r="F91">
        <v>0.94788661865434787</v>
      </c>
      <c r="G91">
        <v>0.81091460785358738</v>
      </c>
      <c r="H91">
        <v>0.80120799664335418</v>
      </c>
      <c r="I91">
        <v>0.77311417153757933</v>
      </c>
      <c r="J91">
        <v>0.77466685383262535</v>
      </c>
      <c r="K91">
        <v>0.69942582953689092</v>
      </c>
      <c r="L91">
        <v>0.67707585338624954</v>
      </c>
      <c r="M91">
        <v>0.70787923467650626</v>
      </c>
      <c r="N91">
        <v>0.75937303093922637</v>
      </c>
      <c r="O91">
        <v>0.7159151238376199</v>
      </c>
    </row>
    <row r="92" spans="1:15" x14ac:dyDescent="0.35">
      <c r="A92">
        <v>28</v>
      </c>
      <c r="B92">
        <v>1</v>
      </c>
      <c r="C92">
        <v>0.99833744867740659</v>
      </c>
      <c r="D92">
        <v>1.0289636486634672</v>
      </c>
      <c r="E92">
        <v>0.97463023805392901</v>
      </c>
      <c r="F92">
        <v>0.93399249940576079</v>
      </c>
      <c r="G92">
        <v>0.87245789565295617</v>
      </c>
      <c r="H92">
        <v>0.8806886724470302</v>
      </c>
      <c r="I92">
        <v>0.87367560462591942</v>
      </c>
      <c r="J92">
        <v>0.86477945834696868</v>
      </c>
      <c r="K92">
        <v>0.82698669213775011</v>
      </c>
      <c r="L92">
        <v>0.82216068993099545</v>
      </c>
      <c r="M92">
        <v>0.86832550655910545</v>
      </c>
      <c r="N92">
        <v>0.89573313346839645</v>
      </c>
      <c r="O92">
        <v>0.90627144397949033</v>
      </c>
    </row>
    <row r="93" spans="1:15" x14ac:dyDescent="0.35">
      <c r="A93">
        <v>29</v>
      </c>
      <c r="B93">
        <v>1</v>
      </c>
      <c r="C93">
        <v>0.97176775159238438</v>
      </c>
      <c r="D93">
        <v>0.99964449867244409</v>
      </c>
      <c r="E93">
        <v>0.93128618936121854</v>
      </c>
      <c r="F93">
        <v>0.86297591359425618</v>
      </c>
      <c r="G93">
        <v>0.7815947282590503</v>
      </c>
      <c r="H93">
        <v>0.79444974994848294</v>
      </c>
      <c r="I93">
        <v>0.83256455997508827</v>
      </c>
      <c r="J93">
        <v>0.81370180989209939</v>
      </c>
      <c r="K93">
        <v>0.75542401361874545</v>
      </c>
      <c r="L93">
        <v>0.75634732836410357</v>
      </c>
      <c r="M93">
        <v>0.76708621503556618</v>
      </c>
      <c r="N93">
        <v>0.79153476987716553</v>
      </c>
      <c r="O93">
        <v>0.79413169338018164</v>
      </c>
    </row>
    <row r="94" spans="1:15" x14ac:dyDescent="0.35">
      <c r="A94">
        <v>30</v>
      </c>
      <c r="B94">
        <v>1</v>
      </c>
      <c r="C94">
        <v>0.98775793369832288</v>
      </c>
      <c r="D94">
        <v>1.0035804149995842</v>
      </c>
      <c r="E94">
        <v>0.93380491858207826</v>
      </c>
      <c r="F94">
        <v>0.87534040571521587</v>
      </c>
      <c r="G94">
        <v>0.78935733054009927</v>
      </c>
      <c r="H94">
        <v>0.75110820011078561</v>
      </c>
      <c r="I94">
        <v>0.75762469346934525</v>
      </c>
      <c r="J94">
        <v>0.74916004441593376</v>
      </c>
      <c r="K94">
        <v>0.7203903325135631</v>
      </c>
      <c r="L94">
        <v>0.71725197717695677</v>
      </c>
      <c r="M94">
        <v>0.73503451854044599</v>
      </c>
      <c r="N94">
        <v>0.75220049327619376</v>
      </c>
      <c r="O94">
        <v>0.73832785595420947</v>
      </c>
    </row>
    <row r="95" spans="1:15" x14ac:dyDescent="0.35">
      <c r="A95">
        <v>31</v>
      </c>
      <c r="B95">
        <v>1</v>
      </c>
      <c r="C95">
        <v>0.93179883158138188</v>
      </c>
      <c r="D95">
        <v>0.91954993459345458</v>
      </c>
      <c r="E95">
        <v>0.88660254325351673</v>
      </c>
      <c r="F95">
        <v>0.8213802725408893</v>
      </c>
      <c r="G95">
        <v>0.79888005954598973</v>
      </c>
      <c r="H95">
        <v>0.77643327532328177</v>
      </c>
      <c r="I95">
        <v>0.74603901353406321</v>
      </c>
      <c r="J95">
        <v>0.7130175758208056</v>
      </c>
      <c r="K95">
        <v>0.70160156822244246</v>
      </c>
      <c r="L95">
        <v>0.70755961169254566</v>
      </c>
      <c r="M95">
        <v>0.74537228021274915</v>
      </c>
      <c r="N95">
        <v>0.79486580285694308</v>
      </c>
      <c r="O95">
        <v>0.82402970685909149</v>
      </c>
    </row>
    <row r="96" spans="1:15" x14ac:dyDescent="0.35">
      <c r="A96">
        <v>32</v>
      </c>
      <c r="B96">
        <v>1</v>
      </c>
      <c r="C96">
        <v>0.96207615156445714</v>
      </c>
      <c r="D96">
        <v>0.96245202094176807</v>
      </c>
      <c r="E96">
        <v>0.88538191838863456</v>
      </c>
      <c r="F96">
        <v>0.84817179933100717</v>
      </c>
      <c r="G96">
        <v>0.80902282339586196</v>
      </c>
      <c r="H96">
        <v>0.80618475292321967</v>
      </c>
      <c r="J96">
        <v>0.85019480254253366</v>
      </c>
      <c r="K96">
        <v>0.86281826315341159</v>
      </c>
      <c r="L96">
        <v>0.85440398572907106</v>
      </c>
      <c r="M96">
        <v>0.88768227196758998</v>
      </c>
      <c r="N96">
        <v>0.84977956880729644</v>
      </c>
      <c r="O96">
        <v>0.23699468020923392</v>
      </c>
    </row>
    <row r="97" spans="1:15" x14ac:dyDescent="0.35">
      <c r="A97">
        <v>33</v>
      </c>
      <c r="B97">
        <v>1</v>
      </c>
      <c r="C97">
        <v>0.97542839332982101</v>
      </c>
      <c r="D97">
        <v>0.86570645057030504</v>
      </c>
      <c r="E97">
        <v>0.82771305662422445</v>
      </c>
      <c r="F97">
        <v>0.82282708379175507</v>
      </c>
      <c r="G97">
        <v>0.94903294661592019</v>
      </c>
      <c r="H97">
        <v>0.86771666045033968</v>
      </c>
      <c r="I97">
        <v>0.91376493112708967</v>
      </c>
      <c r="J97">
        <v>0.9004651584295108</v>
      </c>
      <c r="K97">
        <v>0.87941285571153283</v>
      </c>
      <c r="L97">
        <v>0.86836487716712263</v>
      </c>
      <c r="M97">
        <v>0.66699718825264842</v>
      </c>
      <c r="N97">
        <v>0.79897932427955842</v>
      </c>
      <c r="O97">
        <v>0.90763829844530064</v>
      </c>
    </row>
    <row r="98" spans="1:15" x14ac:dyDescent="0.35">
      <c r="A98">
        <v>34</v>
      </c>
      <c r="B98">
        <v>1</v>
      </c>
      <c r="C98">
        <v>0.91396705017466773</v>
      </c>
      <c r="D98">
        <v>0.85464145742843267</v>
      </c>
      <c r="E98">
        <v>0.79898386168554547</v>
      </c>
      <c r="F98">
        <v>0.77803996868563763</v>
      </c>
      <c r="G98">
        <v>0.78911331502402171</v>
      </c>
      <c r="H98">
        <v>0.80634909966738211</v>
      </c>
      <c r="I98">
        <v>0.75714830908296382</v>
      </c>
      <c r="J98">
        <v>0.74994749673132921</v>
      </c>
      <c r="K98">
        <v>0.74795784239446439</v>
      </c>
      <c r="L98">
        <v>0.712387599566777</v>
      </c>
      <c r="M98">
        <v>0.7430812665141211</v>
      </c>
      <c r="N98">
        <v>0.76170045719771817</v>
      </c>
      <c r="O98">
        <v>0.81689514520902218</v>
      </c>
    </row>
    <row r="99" spans="1:15" x14ac:dyDescent="0.35">
      <c r="A99">
        <v>35</v>
      </c>
      <c r="B99">
        <v>1</v>
      </c>
      <c r="C99">
        <v>0.97114613267740535</v>
      </c>
      <c r="D99">
        <v>1.01210663342915</v>
      </c>
      <c r="E99">
        <v>0.98031275300981702</v>
      </c>
      <c r="F99">
        <v>0.92467349794379594</v>
      </c>
      <c r="G99">
        <v>0.85099565211912442</v>
      </c>
      <c r="H99">
        <v>0.83619689551791121</v>
      </c>
      <c r="I99">
        <v>0.80998840845114783</v>
      </c>
      <c r="J99">
        <v>0.8374679263354341</v>
      </c>
      <c r="K99">
        <v>0.80403870536380706</v>
      </c>
      <c r="L99">
        <v>0.79955886969328405</v>
      </c>
      <c r="M99">
        <v>0.81623708857048261</v>
      </c>
      <c r="N99">
        <v>0.84270263880939489</v>
      </c>
      <c r="O99">
        <v>0.86609194748023932</v>
      </c>
    </row>
    <row r="100" spans="1:15" x14ac:dyDescent="0.35">
      <c r="A100" t="s">
        <v>43</v>
      </c>
      <c r="B100">
        <v>1</v>
      </c>
      <c r="C100">
        <v>0.97819390161022846</v>
      </c>
      <c r="D100">
        <v>0.96877706403567765</v>
      </c>
      <c r="E100">
        <v>0.9053032271809619</v>
      </c>
      <c r="F100">
        <v>0.86638940122794827</v>
      </c>
      <c r="G100">
        <v>0.82540513172302443</v>
      </c>
      <c r="H100">
        <v>0.8120754908383615</v>
      </c>
      <c r="I100">
        <v>0.81770417615705604</v>
      </c>
      <c r="J100">
        <v>0.79335277529996562</v>
      </c>
      <c r="K100">
        <v>0.75843527100852126</v>
      </c>
      <c r="L100">
        <v>0.74806059651847656</v>
      </c>
      <c r="M100">
        <v>0.76356329277431845</v>
      </c>
      <c r="N100">
        <v>0.78712122482492863</v>
      </c>
      <c r="O100">
        <v>0.73930325020591203</v>
      </c>
    </row>
    <row r="102" spans="1:15" x14ac:dyDescent="0.35">
      <c r="A102" t="s">
        <v>44</v>
      </c>
      <c r="B102">
        <v>1</v>
      </c>
      <c r="C102">
        <v>0.97200174953440788</v>
      </c>
      <c r="D102">
        <v>0.96741918185130615</v>
      </c>
      <c r="E102">
        <v>0.90410295608964741</v>
      </c>
      <c r="F102">
        <v>0.86709627705186265</v>
      </c>
      <c r="G102">
        <v>0.83246525681861927</v>
      </c>
      <c r="H102">
        <v>0.81928555260562352</v>
      </c>
      <c r="I102">
        <v>0.81028907477855838</v>
      </c>
      <c r="J102">
        <v>0.79946552949055583</v>
      </c>
      <c r="K102">
        <v>0.76483860671071668</v>
      </c>
      <c r="L102">
        <v>0.75263864182906259</v>
      </c>
      <c r="M102">
        <v>0.76191883829940632</v>
      </c>
      <c r="N102">
        <v>0.79017709728527163</v>
      </c>
      <c r="O102">
        <v>0.76053682499967656</v>
      </c>
    </row>
    <row r="103" spans="1:15" x14ac:dyDescent="0.35">
      <c r="A103" t="s">
        <v>45</v>
      </c>
      <c r="B103">
        <v>0</v>
      </c>
      <c r="C103">
        <v>2.7480086276237839E-2</v>
      </c>
      <c r="D103">
        <v>5.2493098051882063E-2</v>
      </c>
      <c r="E103">
        <v>5.6712598035367691E-2</v>
      </c>
      <c r="F103">
        <v>6.0570355446108184E-2</v>
      </c>
      <c r="G103">
        <v>7.225941787053243E-2</v>
      </c>
      <c r="H103">
        <v>7.2838815963322937E-2</v>
      </c>
      <c r="I103">
        <v>7.4055969227423246E-2</v>
      </c>
      <c r="J103">
        <v>7.3560844755167942E-2</v>
      </c>
      <c r="K103">
        <v>7.5259141299160434E-2</v>
      </c>
      <c r="L103">
        <v>7.0546732734767803E-2</v>
      </c>
      <c r="M103">
        <v>8.8774318929975518E-2</v>
      </c>
      <c r="N103">
        <v>7.3297583653060314E-2</v>
      </c>
      <c r="O103">
        <v>0.12139563242283777</v>
      </c>
    </row>
    <row r="125" spans="1:15" x14ac:dyDescent="0.35">
      <c r="A125" t="s">
        <v>42</v>
      </c>
    </row>
    <row r="126" spans="1:15" x14ac:dyDescent="0.35">
      <c r="A126" t="s">
        <v>46</v>
      </c>
    </row>
    <row r="127" spans="1:15" x14ac:dyDescent="0.35">
      <c r="B127">
        <v>2004</v>
      </c>
      <c r="C127">
        <v>2005</v>
      </c>
      <c r="D127">
        <v>2006</v>
      </c>
      <c r="E127">
        <v>2007</v>
      </c>
      <c r="F127">
        <v>2008</v>
      </c>
      <c r="G127">
        <v>2009</v>
      </c>
      <c r="H127">
        <v>2010</v>
      </c>
      <c r="I127">
        <v>2011</v>
      </c>
      <c r="J127">
        <v>2012</v>
      </c>
      <c r="K127">
        <v>2013</v>
      </c>
      <c r="L127">
        <v>2014</v>
      </c>
      <c r="M127">
        <v>2015</v>
      </c>
      <c r="N127">
        <v>2016</v>
      </c>
      <c r="O127">
        <v>2017</v>
      </c>
    </row>
    <row r="128" spans="1:15" x14ac:dyDescent="0.35">
      <c r="A128">
        <v>1</v>
      </c>
      <c r="B128">
        <v>25.867222989973925</v>
      </c>
      <c r="C128">
        <v>26.217518363478401</v>
      </c>
      <c r="D128">
        <v>24.776381105576309</v>
      </c>
      <c r="E128">
        <v>23.597087843663186</v>
      </c>
      <c r="F128">
        <v>23.12493376619534</v>
      </c>
      <c r="G128">
        <v>21.473050574384928</v>
      </c>
      <c r="H128">
        <v>20.779671306068106</v>
      </c>
      <c r="I128">
        <v>21.24275977175402</v>
      </c>
      <c r="J128">
        <v>20.747047384403515</v>
      </c>
      <c r="K128">
        <v>19.378693725637543</v>
      </c>
      <c r="L128">
        <v>19.571001855180828</v>
      </c>
      <c r="M128">
        <v>19.847288312733902</v>
      </c>
      <c r="N128">
        <v>19.449806207284237</v>
      </c>
      <c r="O128">
        <v>19.646085161034183</v>
      </c>
    </row>
    <row r="129" spans="1:15" x14ac:dyDescent="0.35">
      <c r="A129">
        <v>2</v>
      </c>
      <c r="B129">
        <v>28.558241294598801</v>
      </c>
      <c r="C129">
        <v>27.304255259545613</v>
      </c>
      <c r="D129">
        <v>27.860308970963249</v>
      </c>
      <c r="E129">
        <v>27.029705904015621</v>
      </c>
      <c r="F129">
        <v>25.831801715693949</v>
      </c>
      <c r="G129">
        <v>24.270320538959158</v>
      </c>
      <c r="H129">
        <v>23.260560508711801</v>
      </c>
      <c r="I129">
        <v>23.739664781658938</v>
      </c>
      <c r="J129">
        <v>22.772900802319171</v>
      </c>
      <c r="K129">
        <v>22.276169077307145</v>
      </c>
      <c r="L129">
        <v>20.568004046395036</v>
      </c>
      <c r="M129">
        <v>20.726504802080871</v>
      </c>
      <c r="N129">
        <v>20.417639713378847</v>
      </c>
      <c r="O129">
        <v>20.192168221520497</v>
      </c>
    </row>
    <row r="130" spans="1:15" x14ac:dyDescent="0.35">
      <c r="A130">
        <v>3</v>
      </c>
      <c r="B130">
        <v>33.893182921113507</v>
      </c>
      <c r="C130">
        <v>33.681247768420874</v>
      </c>
      <c r="D130">
        <v>34.032281146190769</v>
      </c>
      <c r="E130">
        <v>31.298583855773124</v>
      </c>
      <c r="F130">
        <v>30.662409765607379</v>
      </c>
      <c r="G130">
        <v>29.385921832459978</v>
      </c>
      <c r="H130">
        <v>28.955821712343898</v>
      </c>
      <c r="I130">
        <v>28.524346655927722</v>
      </c>
      <c r="J130">
        <v>27.547671501808999</v>
      </c>
      <c r="K130">
        <v>26.697531316387078</v>
      </c>
      <c r="L130">
        <v>25.446813915665476</v>
      </c>
      <c r="M130">
        <v>26.198867291136494</v>
      </c>
      <c r="N130">
        <v>26.42981725344977</v>
      </c>
      <c r="O130">
        <v>25.575330846898346</v>
      </c>
    </row>
    <row r="131" spans="1:15" x14ac:dyDescent="0.35">
      <c r="A131">
        <v>4</v>
      </c>
      <c r="B131">
        <v>32.49068505666564</v>
      </c>
      <c r="C131">
        <v>30.301177745986983</v>
      </c>
      <c r="D131">
        <v>30.435753564582249</v>
      </c>
      <c r="E131">
        <v>28.975010956300633</v>
      </c>
      <c r="F131">
        <v>27.330704543831001</v>
      </c>
      <c r="G131">
        <v>26.226087934135879</v>
      </c>
      <c r="H131">
        <v>27.485410346750825</v>
      </c>
      <c r="I131">
        <v>25.708576700333033</v>
      </c>
      <c r="J131">
        <v>24.754521005400754</v>
      </c>
      <c r="K131">
        <v>23.975747998222545</v>
      </c>
      <c r="L131">
        <v>23.65764253614164</v>
      </c>
      <c r="M131">
        <v>23.572990862429659</v>
      </c>
      <c r="N131">
        <v>24.57532638900053</v>
      </c>
      <c r="O131">
        <v>24.108087886896701</v>
      </c>
    </row>
    <row r="132" spans="1:15" x14ac:dyDescent="0.35">
      <c r="A132">
        <v>5</v>
      </c>
      <c r="B132">
        <v>31.796303649849509</v>
      </c>
      <c r="C132">
        <v>31.514850327610425</v>
      </c>
      <c r="D132">
        <v>31.087172411701825</v>
      </c>
      <c r="E132">
        <v>27.471567258141082</v>
      </c>
      <c r="F132">
        <v>26.417461112176817</v>
      </c>
      <c r="G132">
        <v>24.98275973768887</v>
      </c>
      <c r="H132">
        <v>24.488718281985278</v>
      </c>
      <c r="I132">
        <v>24.362809565804518</v>
      </c>
      <c r="J132">
        <v>23.515003798906214</v>
      </c>
      <c r="K132">
        <v>21.752252582228408</v>
      </c>
      <c r="L132">
        <v>21.286675295939634</v>
      </c>
      <c r="M132">
        <v>21.780029497174951</v>
      </c>
      <c r="N132">
        <v>21.968049905699065</v>
      </c>
      <c r="O132">
        <v>21.929945875165668</v>
      </c>
    </row>
    <row r="133" spans="1:15" x14ac:dyDescent="0.35">
      <c r="A133">
        <v>6</v>
      </c>
      <c r="B133">
        <v>26.942901065225293</v>
      </c>
      <c r="C133">
        <v>26.882295675775261</v>
      </c>
      <c r="D133">
        <v>27.472764692982899</v>
      </c>
      <c r="E133">
        <v>25.326138985251717</v>
      </c>
      <c r="F133">
        <v>25.399939438057363</v>
      </c>
      <c r="G133">
        <v>24.099247820672481</v>
      </c>
      <c r="H133">
        <v>23.935861512916308</v>
      </c>
      <c r="I133">
        <v>23.755330916882915</v>
      </c>
      <c r="J133">
        <v>23.759543882962848</v>
      </c>
      <c r="K133">
        <v>22.596363832093299</v>
      </c>
      <c r="L133">
        <v>22.023362899730877</v>
      </c>
      <c r="M133">
        <v>22.884295623256364</v>
      </c>
      <c r="N133">
        <v>22.847264636593664</v>
      </c>
      <c r="O133">
        <v>23.586805184727211</v>
      </c>
    </row>
    <row r="134" spans="1:15" x14ac:dyDescent="0.35">
      <c r="A134">
        <v>7</v>
      </c>
      <c r="B134">
        <v>27.471774933147984</v>
      </c>
      <c r="C134">
        <v>26.093336429068962</v>
      </c>
      <c r="D134">
        <v>27.834409064701127</v>
      </c>
      <c r="E134">
        <v>26.028361231256035</v>
      </c>
      <c r="F134">
        <v>25.235326403586928</v>
      </c>
      <c r="G134">
        <v>25.584356196917575</v>
      </c>
      <c r="H134">
        <v>25.140182467657269</v>
      </c>
      <c r="I134">
        <v>25.613580320764619</v>
      </c>
      <c r="J134">
        <v>25.542945154119408</v>
      </c>
      <c r="K134">
        <v>22.995654292621946</v>
      </c>
      <c r="L134">
        <v>22.47561240995357</v>
      </c>
      <c r="M134">
        <v>14.47725825979974</v>
      </c>
      <c r="N134">
        <v>23.373895683520615</v>
      </c>
      <c r="O134">
        <v>22.845358692068498</v>
      </c>
    </row>
    <row r="135" spans="1:15" x14ac:dyDescent="0.35">
      <c r="A135">
        <v>8</v>
      </c>
      <c r="B135">
        <v>37.465074302508825</v>
      </c>
      <c r="C135">
        <v>37.452396617825634</v>
      </c>
      <c r="D135">
        <v>34.411966911899619</v>
      </c>
      <c r="E135">
        <v>32.298601198508202</v>
      </c>
      <c r="F135">
        <v>29.968427795245635</v>
      </c>
      <c r="G135">
        <v>25.489130280209405</v>
      </c>
      <c r="H135">
        <v>23.465827348356907</v>
      </c>
      <c r="I135">
        <v>23.78629048794442</v>
      </c>
      <c r="J135">
        <v>26.389045636156077</v>
      </c>
      <c r="K135">
        <v>24.091008614830006</v>
      </c>
      <c r="L135">
        <v>23.688569352505255</v>
      </c>
      <c r="M135">
        <v>23.973765804202351</v>
      </c>
      <c r="N135">
        <v>25.612176632072362</v>
      </c>
      <c r="O135">
        <v>22.898645036012873</v>
      </c>
    </row>
    <row r="136" spans="1:15" x14ac:dyDescent="0.35">
      <c r="A136">
        <v>9</v>
      </c>
      <c r="B136">
        <v>33.633685361118509</v>
      </c>
      <c r="C136">
        <v>31.341371372504621</v>
      </c>
      <c r="D136">
        <v>29.225963559892485</v>
      </c>
      <c r="E136">
        <v>28.54207341466299</v>
      </c>
      <c r="F136">
        <v>28.148631532500186</v>
      </c>
      <c r="G136">
        <v>28.937382524642871</v>
      </c>
      <c r="H136">
        <v>28.854435716887458</v>
      </c>
      <c r="I136">
        <v>29.07331938440003</v>
      </c>
      <c r="J136">
        <v>29.064570162211194</v>
      </c>
      <c r="K136">
        <v>26.555660850730582</v>
      </c>
      <c r="L136">
        <v>24.585887012324125</v>
      </c>
      <c r="M136">
        <v>25.501563286611379</v>
      </c>
      <c r="N136">
        <v>25.618723001892423</v>
      </c>
      <c r="O136">
        <v>24.231063337047477</v>
      </c>
    </row>
    <row r="137" spans="1:15" x14ac:dyDescent="0.35">
      <c r="A137">
        <v>10</v>
      </c>
      <c r="B137">
        <v>35.809649624718112</v>
      </c>
      <c r="C137">
        <v>34.932526785927891</v>
      </c>
      <c r="D137">
        <v>35.964837740824841</v>
      </c>
      <c r="E137">
        <v>33.827718918377684</v>
      </c>
      <c r="F137">
        <v>33.39648449462058</v>
      </c>
      <c r="G137">
        <v>31.232710391125099</v>
      </c>
      <c r="H137">
        <v>30.817350766289739</v>
      </c>
      <c r="I137">
        <v>31.365196145716091</v>
      </c>
      <c r="J137">
        <v>30.592836169409818</v>
      </c>
      <c r="K137">
        <v>29.420551278594033</v>
      </c>
      <c r="L137">
        <v>28.513396774272064</v>
      </c>
      <c r="M137">
        <v>29.372200338580569</v>
      </c>
      <c r="N137">
        <v>30.666237042326703</v>
      </c>
      <c r="O137">
        <v>29.445099005134338</v>
      </c>
    </row>
    <row r="138" spans="1:15" x14ac:dyDescent="0.35">
      <c r="A138">
        <v>11</v>
      </c>
      <c r="B138">
        <v>38.57711244004399</v>
      </c>
      <c r="C138">
        <v>38.310826920415955</v>
      </c>
      <c r="D138">
        <v>36.174248299277195</v>
      </c>
      <c r="E138">
        <v>34.568522902596499</v>
      </c>
      <c r="F138">
        <v>29.477593353283396</v>
      </c>
      <c r="G138">
        <v>29.599143965089326</v>
      </c>
      <c r="H138">
        <v>28.996289495292242</v>
      </c>
      <c r="I138">
        <v>28.751823897869677</v>
      </c>
      <c r="J138">
        <v>28.762632889542033</v>
      </c>
      <c r="K138">
        <v>26.853230135652197</v>
      </c>
      <c r="L138">
        <v>26.488405495057179</v>
      </c>
      <c r="M138">
        <v>27.668983590555648</v>
      </c>
      <c r="N138">
        <v>27.54272225423319</v>
      </c>
      <c r="O138">
        <v>26.406998593619402</v>
      </c>
    </row>
    <row r="139" spans="1:15" x14ac:dyDescent="0.35">
      <c r="A139">
        <v>12</v>
      </c>
      <c r="B139">
        <v>41.10124193399713</v>
      </c>
      <c r="C139">
        <v>39.97881670518062</v>
      </c>
      <c r="D139">
        <v>39.219232875221358</v>
      </c>
      <c r="E139">
        <v>35.956739128328607</v>
      </c>
      <c r="F139">
        <v>33.986456291299966</v>
      </c>
      <c r="G139">
        <v>26.292543809994811</v>
      </c>
      <c r="H139">
        <v>27.03956306196261</v>
      </c>
      <c r="I139">
        <v>27.057706745636871</v>
      </c>
      <c r="J139">
        <v>27.487002985216915</v>
      </c>
      <c r="K139">
        <v>25.504685205880541</v>
      </c>
      <c r="L139">
        <v>25.698411333994947</v>
      </c>
      <c r="M139">
        <v>25.640775343582643</v>
      </c>
      <c r="N139">
        <v>26.693477509578315</v>
      </c>
      <c r="O139">
        <v>26.070909388597535</v>
      </c>
    </row>
    <row r="140" spans="1:15" x14ac:dyDescent="0.35">
      <c r="A140">
        <v>13</v>
      </c>
      <c r="B140">
        <v>37.57806202234427</v>
      </c>
      <c r="C140">
        <v>34.545567065306841</v>
      </c>
      <c r="D140">
        <v>34.523142520623402</v>
      </c>
      <c r="E140">
        <v>31.069076310266031</v>
      </c>
      <c r="F140">
        <v>30.298780105109813</v>
      </c>
      <c r="G140">
        <v>31.952340526738258</v>
      </c>
      <c r="H140">
        <v>32.639901535730928</v>
      </c>
      <c r="I140">
        <v>29.744423417486647</v>
      </c>
      <c r="J140">
        <v>29.064664913979982</v>
      </c>
      <c r="K140">
        <v>27.758150412012718</v>
      </c>
      <c r="L140">
        <v>27.898042252887954</v>
      </c>
      <c r="M140">
        <v>28.566057185317653</v>
      </c>
      <c r="N140">
        <v>28.492224569257687</v>
      </c>
      <c r="O140">
        <v>27.564767757181837</v>
      </c>
    </row>
    <row r="141" spans="1:15" x14ac:dyDescent="0.35">
      <c r="A141">
        <v>14</v>
      </c>
      <c r="B141">
        <v>35.500370800509323</v>
      </c>
      <c r="C141">
        <v>35.142778763472158</v>
      </c>
      <c r="D141">
        <v>34.139677551463883</v>
      </c>
      <c r="E141">
        <v>31.448642556026993</v>
      </c>
      <c r="F141">
        <v>33.015249805005602</v>
      </c>
      <c r="G141">
        <v>28.689651241834902</v>
      </c>
      <c r="H141">
        <v>28.853904714129982</v>
      </c>
      <c r="I141">
        <v>28.819597076266138</v>
      </c>
      <c r="J141">
        <v>27.964872670221382</v>
      </c>
      <c r="K141">
        <v>27.110412605797226</v>
      </c>
      <c r="L141">
        <v>26.114963250671181</v>
      </c>
      <c r="M141">
        <v>27.947520237216757</v>
      </c>
      <c r="N141">
        <v>27.998838592304423</v>
      </c>
      <c r="O141">
        <v>27.132854334655196</v>
      </c>
    </row>
    <row r="142" spans="1:15" x14ac:dyDescent="0.35">
      <c r="A142">
        <v>15</v>
      </c>
      <c r="B142">
        <v>35.546878612379864</v>
      </c>
      <c r="C142">
        <v>35.459409485896032</v>
      </c>
      <c r="D142">
        <v>33.282807138268169</v>
      </c>
      <c r="E142">
        <v>31.982365764085948</v>
      </c>
      <c r="F142">
        <v>30.672421652228305</v>
      </c>
      <c r="G142">
        <v>28.788541610674425</v>
      </c>
      <c r="H142">
        <v>29.036338196961744</v>
      </c>
      <c r="I142">
        <v>28.132109630900928</v>
      </c>
      <c r="J142">
        <v>28.121495066147684</v>
      </c>
      <c r="K142">
        <v>26.572942534824605</v>
      </c>
      <c r="L142">
        <v>26.41424274468249</v>
      </c>
      <c r="M142">
        <v>26.896515481506015</v>
      </c>
      <c r="N142">
        <v>28.406467465431135</v>
      </c>
      <c r="O142">
        <v>28.543573513215147</v>
      </c>
    </row>
    <row r="143" spans="1:15" x14ac:dyDescent="0.35">
      <c r="A143">
        <v>16</v>
      </c>
      <c r="B143">
        <v>31.778355917783561</v>
      </c>
      <c r="C143">
        <v>31.61124360014837</v>
      </c>
      <c r="D143">
        <v>31.236321957302486</v>
      </c>
      <c r="E143">
        <v>25.491146610805501</v>
      </c>
      <c r="F143">
        <v>22.978379984509512</v>
      </c>
      <c r="G143">
        <v>26.874205168841421</v>
      </c>
      <c r="H143">
        <v>27.318659888138626</v>
      </c>
      <c r="I143">
        <v>27.348754484976482</v>
      </c>
      <c r="J143">
        <v>27.210218041775125</v>
      </c>
      <c r="K143">
        <v>27.007491837273093</v>
      </c>
      <c r="L143">
        <v>25.978718756825909</v>
      </c>
      <c r="M143">
        <v>26.739873987398738</v>
      </c>
      <c r="N143">
        <v>27.589294842658525</v>
      </c>
      <c r="O143">
        <v>26.909620819463314</v>
      </c>
    </row>
    <row r="144" spans="1:15" x14ac:dyDescent="0.35">
      <c r="A144">
        <v>17</v>
      </c>
      <c r="B144">
        <v>37.855195456064145</v>
      </c>
      <c r="C144">
        <v>37.714943657149433</v>
      </c>
      <c r="D144">
        <v>37.405223608746098</v>
      </c>
      <c r="E144">
        <v>33.719766860667058</v>
      </c>
      <c r="F144">
        <v>31.46540681132964</v>
      </c>
      <c r="G144">
        <v>29.528787677278167</v>
      </c>
      <c r="H144">
        <v>27.943283543300826</v>
      </c>
      <c r="I144">
        <v>27.465397659336684</v>
      </c>
      <c r="J144">
        <v>26.829853758522272</v>
      </c>
      <c r="K144">
        <v>24.972356176327807</v>
      </c>
      <c r="L144">
        <v>24.871813415038726</v>
      </c>
      <c r="M144">
        <v>25.444429226767671</v>
      </c>
      <c r="N144">
        <v>25.217065884089163</v>
      </c>
      <c r="O144">
        <v>24.243599976561171</v>
      </c>
    </row>
    <row r="145" spans="1:15" x14ac:dyDescent="0.35">
      <c r="A145">
        <v>18</v>
      </c>
      <c r="B145">
        <v>36.779911079831045</v>
      </c>
      <c r="C145">
        <v>35.782428554932956</v>
      </c>
      <c r="D145">
        <v>35.099866423567669</v>
      </c>
      <c r="E145">
        <v>32.415968056218283</v>
      </c>
      <c r="F145">
        <v>31.306583195675604</v>
      </c>
      <c r="G145">
        <v>30.694783039438537</v>
      </c>
      <c r="H145">
        <v>30.291757308262781</v>
      </c>
      <c r="I145">
        <v>29.677426084800864</v>
      </c>
      <c r="J145">
        <v>30.351718439031202</v>
      </c>
      <c r="K145">
        <v>29.156780262268438</v>
      </c>
      <c r="L145">
        <v>28.381649764084766</v>
      </c>
      <c r="M145">
        <v>28.795584495580474</v>
      </c>
      <c r="N145">
        <v>28.519746486173311</v>
      </c>
      <c r="O145">
        <v>28.358922025479202</v>
      </c>
    </row>
    <row r="146" spans="1:15" x14ac:dyDescent="0.35">
      <c r="A146">
        <v>19</v>
      </c>
      <c r="B146">
        <v>36.617925071729907</v>
      </c>
      <c r="C146">
        <v>33.989163386531942</v>
      </c>
      <c r="D146">
        <v>34.911775007827707</v>
      </c>
      <c r="E146">
        <v>31.201405412714571</v>
      </c>
      <c r="F146">
        <v>30.235434466349083</v>
      </c>
      <c r="G146">
        <v>30.955526574122189</v>
      </c>
      <c r="H146">
        <v>29.598033632085365</v>
      </c>
      <c r="I146">
        <v>28.922190822875752</v>
      </c>
      <c r="J146">
        <v>27.998415034529604</v>
      </c>
      <c r="K146">
        <v>26.3827537924493</v>
      </c>
      <c r="L146">
        <v>26.596674005356906</v>
      </c>
      <c r="M146">
        <v>26.322027817789465</v>
      </c>
      <c r="N146">
        <v>26.647528290649191</v>
      </c>
      <c r="O146">
        <v>26.000340449931468</v>
      </c>
    </row>
    <row r="147" spans="1:15" x14ac:dyDescent="0.35">
      <c r="A147">
        <v>20</v>
      </c>
      <c r="B147">
        <v>35.63623616960362</v>
      </c>
      <c r="C147">
        <v>34.520301095809806</v>
      </c>
      <c r="D147">
        <v>34.125487620132098</v>
      </c>
      <c r="E147">
        <v>32.555142790805661</v>
      </c>
      <c r="F147">
        <v>30.776500185618968</v>
      </c>
      <c r="G147">
        <v>29.103930048522152</v>
      </c>
      <c r="H147">
        <v>29.080819832627842</v>
      </c>
      <c r="I147">
        <v>29.80091023214807</v>
      </c>
      <c r="J147">
        <v>28.386891220774633</v>
      </c>
      <c r="K147">
        <v>27.632902980538027</v>
      </c>
      <c r="L147">
        <v>27.836484472272591</v>
      </c>
      <c r="M147">
        <v>28.445846675409598</v>
      </c>
      <c r="N147">
        <v>28.547126645864523</v>
      </c>
      <c r="O147">
        <v>27.752870379086691</v>
      </c>
    </row>
    <row r="148" spans="1:15" x14ac:dyDescent="0.35">
      <c r="A148">
        <v>21</v>
      </c>
      <c r="B148">
        <v>27.088126073499776</v>
      </c>
      <c r="C148">
        <v>29.990203701605306</v>
      </c>
      <c r="D148">
        <v>30.895654892014953</v>
      </c>
      <c r="E148">
        <v>29.787509002801851</v>
      </c>
      <c r="F148">
        <v>29.127238107208637</v>
      </c>
      <c r="G148">
        <v>31.178616298760012</v>
      </c>
      <c r="H148">
        <v>30.393737894918814</v>
      </c>
      <c r="I148">
        <v>29.852303310708461</v>
      </c>
      <c r="J148">
        <v>29.63486046269221</v>
      </c>
      <c r="K148">
        <v>26.857996207169169</v>
      </c>
      <c r="L148">
        <v>26.901422707780377</v>
      </c>
      <c r="M148">
        <v>28.5297825462209</v>
      </c>
      <c r="N148">
        <v>28.980000306408087</v>
      </c>
      <c r="O148">
        <v>27.469676574118726</v>
      </c>
    </row>
    <row r="149" spans="1:15" x14ac:dyDescent="0.35">
      <c r="A149">
        <v>22</v>
      </c>
      <c r="B149">
        <v>41.241317175232687</v>
      </c>
      <c r="C149">
        <v>40.293624726013171</v>
      </c>
      <c r="D149">
        <v>41.313371621017673</v>
      </c>
      <c r="E149">
        <v>35.58424491095046</v>
      </c>
      <c r="F149">
        <v>35.608666987288721</v>
      </c>
      <c r="G149">
        <v>33.276814509691221</v>
      </c>
      <c r="H149">
        <v>29.696246974358225</v>
      </c>
      <c r="I149">
        <v>30.132856473436902</v>
      </c>
      <c r="J149">
        <v>27.351022052984284</v>
      </c>
      <c r="K149">
        <v>27.87185938194326</v>
      </c>
      <c r="L149">
        <v>29.656163090224716</v>
      </c>
      <c r="M149">
        <v>30.175113466680042</v>
      </c>
      <c r="N149">
        <v>30.570012852386217</v>
      </c>
      <c r="O149">
        <v>29.856008854897368</v>
      </c>
    </row>
    <row r="150" spans="1:15" x14ac:dyDescent="0.35">
      <c r="A150">
        <v>23</v>
      </c>
      <c r="B150">
        <v>36.197489312541535</v>
      </c>
      <c r="C150">
        <v>35.887223858398301</v>
      </c>
      <c r="D150">
        <v>36.074074737719158</v>
      </c>
      <c r="E150">
        <v>33.626221387396861</v>
      </c>
      <c r="F150">
        <v>32.500950251816725</v>
      </c>
      <c r="G150">
        <v>31.255047978142414</v>
      </c>
      <c r="H150">
        <v>30.165124770088124</v>
      </c>
      <c r="I150">
        <v>30.35046254224336</v>
      </c>
      <c r="J150">
        <v>28.505429114241849</v>
      </c>
      <c r="K150">
        <v>27.108984989990525</v>
      </c>
      <c r="L150">
        <v>27.350225117348405</v>
      </c>
      <c r="M150">
        <v>29.815984469417327</v>
      </c>
      <c r="N150">
        <v>30.522753036035102</v>
      </c>
      <c r="O150">
        <v>29.736791084190749</v>
      </c>
    </row>
    <row r="151" spans="1:15" x14ac:dyDescent="0.35">
      <c r="A151">
        <v>24</v>
      </c>
      <c r="B151">
        <v>17.223221048981042</v>
      </c>
      <c r="C151">
        <v>31.581288338491927</v>
      </c>
      <c r="D151">
        <v>35.633610801599261</v>
      </c>
      <c r="E151">
        <v>33.066788156976777</v>
      </c>
      <c r="F151">
        <v>31.558593385553358</v>
      </c>
      <c r="G151">
        <v>26.147960113789289</v>
      </c>
      <c r="H151">
        <v>28.371522101565382</v>
      </c>
      <c r="I151">
        <v>24.599016776094874</v>
      </c>
      <c r="J151">
        <v>22.340129742224825</v>
      </c>
      <c r="K151">
        <v>22.194816313823161</v>
      </c>
      <c r="L151">
        <v>22.209511985821212</v>
      </c>
      <c r="M151">
        <v>35.208350869960952</v>
      </c>
      <c r="N151">
        <v>29.20440712783881</v>
      </c>
      <c r="O151">
        <v>24.945324625329466</v>
      </c>
    </row>
    <row r="152" spans="1:15" x14ac:dyDescent="0.35">
      <c r="A152">
        <v>25</v>
      </c>
      <c r="B152">
        <v>28.77072164469789</v>
      </c>
      <c r="C152">
        <v>26.522032586893069</v>
      </c>
      <c r="D152">
        <v>27.503214386923496</v>
      </c>
      <c r="E152">
        <v>28.759745993845399</v>
      </c>
      <c r="F152">
        <v>25.221796152217959</v>
      </c>
      <c r="G152">
        <v>27.861086187180408</v>
      </c>
      <c r="H152">
        <v>26.468510794569784</v>
      </c>
      <c r="I152">
        <v>26.215951153152577</v>
      </c>
      <c r="J152">
        <v>25.833954080972333</v>
      </c>
      <c r="K152">
        <v>27.706588638886085</v>
      </c>
      <c r="L152">
        <v>26.778700838316333</v>
      </c>
      <c r="M152">
        <v>28.120051616244936</v>
      </c>
      <c r="N152">
        <v>26.056123036474357</v>
      </c>
      <c r="O152">
        <v>26.74762007907179</v>
      </c>
    </row>
    <row r="153" spans="1:15" x14ac:dyDescent="0.35">
      <c r="A153">
        <v>26</v>
      </c>
      <c r="B153">
        <v>33.368870263847434</v>
      </c>
      <c r="C153">
        <v>32.446757289625943</v>
      </c>
      <c r="D153">
        <v>30.996186001317415</v>
      </c>
      <c r="E153">
        <v>28.24848582374954</v>
      </c>
      <c r="F153">
        <v>27.818838367604254</v>
      </c>
      <c r="G153">
        <v>26.776247014359324</v>
      </c>
      <c r="H153">
        <v>26.005691782842039</v>
      </c>
      <c r="I153">
        <v>25.792716216929652</v>
      </c>
      <c r="J153">
        <v>27.279444356842301</v>
      </c>
      <c r="K153">
        <v>25.082120278620241</v>
      </c>
      <c r="L153">
        <v>23.846848242535469</v>
      </c>
      <c r="M153">
        <v>25.1441336958028</v>
      </c>
      <c r="N153">
        <v>26.218562698911178</v>
      </c>
      <c r="O153">
        <v>25.060495029504356</v>
      </c>
    </row>
    <row r="154" spans="1:15" x14ac:dyDescent="0.35">
      <c r="A154">
        <v>27</v>
      </c>
      <c r="B154">
        <v>35.610123033630359</v>
      </c>
      <c r="C154">
        <v>34.542927190622635</v>
      </c>
      <c r="D154">
        <v>33.820470532799298</v>
      </c>
      <c r="E154">
        <v>33.569548298140418</v>
      </c>
      <c r="F154">
        <v>33.754359112213187</v>
      </c>
      <c r="G154">
        <v>28.876768955434361</v>
      </c>
      <c r="H154">
        <v>28.531115335998344</v>
      </c>
      <c r="I154">
        <v>27.530690767496406</v>
      </c>
      <c r="J154">
        <v>27.58598197505513</v>
      </c>
      <c r="K154">
        <v>24.906639842707659</v>
      </c>
      <c r="L154">
        <v>24.110754442184614</v>
      </c>
      <c r="M154">
        <v>25.207666639782484</v>
      </c>
      <c r="N154">
        <v>27.041367060166646</v>
      </c>
      <c r="O154">
        <v>25.493825641494357</v>
      </c>
    </row>
    <row r="155" spans="1:15" x14ac:dyDescent="0.35">
      <c r="A155">
        <v>28</v>
      </c>
      <c r="B155">
        <v>31.990635492138999</v>
      </c>
      <c r="C155">
        <v>31.937449418790941</v>
      </c>
      <c r="D155">
        <v>32.91720101905436</v>
      </c>
      <c r="E155">
        <v>31.179040685199904</v>
      </c>
      <c r="F155">
        <v>29.879013600881546</v>
      </c>
      <c r="G155">
        <v>27.910482522072364</v>
      </c>
      <c r="H155">
        <v>28.173790302308742</v>
      </c>
      <c r="I155">
        <v>27.949437805961939</v>
      </c>
      <c r="J155">
        <v>27.664844433067277</v>
      </c>
      <c r="K155">
        <v>26.455829825028538</v>
      </c>
      <c r="L155">
        <v>26.30144294754799</v>
      </c>
      <c r="M155">
        <v>27.778284768859294</v>
      </c>
      <c r="N155">
        <v>28.655072171018965</v>
      </c>
      <c r="O155">
        <v>28.992199421282347</v>
      </c>
    </row>
    <row r="156" spans="1:15" x14ac:dyDescent="0.35">
      <c r="A156">
        <v>29</v>
      </c>
      <c r="B156">
        <v>29.301472688427559</v>
      </c>
      <c r="C156">
        <v>28.474226232778907</v>
      </c>
      <c r="D156">
        <v>29.291055975987483</v>
      </c>
      <c r="E156">
        <v>27.28805684267752</v>
      </c>
      <c r="F156">
        <v>25.286465162952922</v>
      </c>
      <c r="G156">
        <v>22.901876583501522</v>
      </c>
      <c r="H156">
        <v>23.278547650443578</v>
      </c>
      <c r="I156">
        <v>24.395367715462758</v>
      </c>
      <c r="J156">
        <v>23.842661359077425</v>
      </c>
      <c r="K156">
        <v>22.135036103231997</v>
      </c>
      <c r="L156">
        <v>22.162090585025933</v>
      </c>
      <c r="M156">
        <v>22.47675577953391</v>
      </c>
      <c r="N156">
        <v>23.193134441496561</v>
      </c>
      <c r="O156">
        <v>23.269228124594118</v>
      </c>
    </row>
    <row r="157" spans="1:15" x14ac:dyDescent="0.35">
      <c r="A157">
        <v>30</v>
      </c>
      <c r="B157">
        <v>39.461121268677495</v>
      </c>
      <c r="C157">
        <v>38.978035605767822</v>
      </c>
      <c r="D157">
        <v>39.602408459168281</v>
      </c>
      <c r="E157">
        <v>36.848989133454907</v>
      </c>
      <c r="F157">
        <v>34.541913901301491</v>
      </c>
      <c r="G157">
        <v>31.1489253447624</v>
      </c>
      <c r="H157">
        <v>29.639571770469797</v>
      </c>
      <c r="I157">
        <v>29.896719905138447</v>
      </c>
      <c r="J157">
        <v>29.562695362344982</v>
      </c>
      <c r="K157">
        <v>28.427410272100616</v>
      </c>
      <c r="L157">
        <v>28.303567251578592</v>
      </c>
      <c r="M157">
        <v>29.005286272788517</v>
      </c>
      <c r="N157">
        <v>29.682674883530915</v>
      </c>
      <c r="O157">
        <v>29.135245059851705</v>
      </c>
    </row>
    <row r="158" spans="1:15" x14ac:dyDescent="0.35">
      <c r="A158">
        <v>31</v>
      </c>
      <c r="B158">
        <v>38.789832970701823</v>
      </c>
      <c r="C158">
        <v>36.144321039336923</v>
      </c>
      <c r="D158">
        <v>35.669188371099885</v>
      </c>
      <c r="E158">
        <v>34.391164564203351</v>
      </c>
      <c r="F158">
        <v>31.861203577290638</v>
      </c>
      <c r="G158">
        <v>30.98842407341327</v>
      </c>
      <c r="H158">
        <v>30.117717062685042</v>
      </c>
      <c r="I158">
        <v>28.938728724613469</v>
      </c>
      <c r="J158">
        <v>27.657832671263776</v>
      </c>
      <c r="K158">
        <v>27.215007643331003</v>
      </c>
      <c r="L158">
        <v>27.446119154368485</v>
      </c>
      <c r="M158">
        <v>28.912866250443692</v>
      </c>
      <c r="N158">
        <v>30.832711726943629</v>
      </c>
      <c r="O158">
        <v>31.963974691960551</v>
      </c>
    </row>
    <row r="159" spans="1:15" x14ac:dyDescent="0.35">
      <c r="A159">
        <v>32</v>
      </c>
      <c r="B159">
        <v>32.765934451919698</v>
      </c>
      <c r="C159">
        <v>31.523324119916165</v>
      </c>
      <c r="D159">
        <v>31.535639831295612</v>
      </c>
      <c r="E159">
        <v>29.010365902836913</v>
      </c>
      <c r="F159">
        <v>27.791141580846563</v>
      </c>
      <c r="G159">
        <v>26.508388801495816</v>
      </c>
      <c r="H159">
        <v>26.415396770419289</v>
      </c>
      <c r="I159">
        <v>51.999569371864851</v>
      </c>
      <c r="J159">
        <v>27.857427171471468</v>
      </c>
      <c r="K159">
        <v>28.271046654403882</v>
      </c>
      <c r="L159">
        <v>27.995344991857671</v>
      </c>
      <c r="M159">
        <v>29.085739137421207</v>
      </c>
      <c r="N159">
        <v>27.843821650120461</v>
      </c>
      <c r="O159">
        <v>7.7653521571894286</v>
      </c>
    </row>
    <row r="160" spans="1:15" x14ac:dyDescent="0.35">
      <c r="A160">
        <v>33</v>
      </c>
      <c r="B160">
        <v>28.394250578821595</v>
      </c>
      <c r="C160">
        <v>27.69655822190429</v>
      </c>
      <c r="D160">
        <v>24.581085885195471</v>
      </c>
      <c r="E160">
        <v>23.502291937150577</v>
      </c>
      <c r="F160">
        <v>23.363558400224129</v>
      </c>
      <c r="G160">
        <v>26.947079293769857</v>
      </c>
      <c r="H160">
        <v>24.6381642882452</v>
      </c>
      <c r="I160">
        <v>25.945670424562241</v>
      </c>
      <c r="J160">
        <v>25.568033345945818</v>
      </c>
      <c r="K160">
        <v>24.970268987310344</v>
      </c>
      <c r="L160">
        <v>24.656569916130913</v>
      </c>
      <c r="M160">
        <v>18.938885298615137</v>
      </c>
      <c r="N160">
        <v>22.686419140891338</v>
      </c>
      <c r="O160">
        <v>25.771709280991125</v>
      </c>
    </row>
    <row r="161" spans="1:15" x14ac:dyDescent="0.35">
      <c r="A161">
        <v>34</v>
      </c>
      <c r="B161">
        <v>31.692444589304298</v>
      </c>
      <c r="C161">
        <v>28.965850094110554</v>
      </c>
      <c r="D161">
        <v>27.085677033272869</v>
      </c>
      <c r="E161">
        <v>25.321751764217517</v>
      </c>
      <c r="F161">
        <v>24.657988595833618</v>
      </c>
      <c r="G161">
        <v>25.008930011081034</v>
      </c>
      <c r="H161">
        <v>25.555174160843915</v>
      </c>
      <c r="I161">
        <v>23.995880831497274</v>
      </c>
      <c r="J161">
        <v>23.767669485045115</v>
      </c>
      <c r="K161">
        <v>23.704612475222156</v>
      </c>
      <c r="L161">
        <v>22.577304525377578</v>
      </c>
      <c r="M161">
        <v>23.550061864348841</v>
      </c>
      <c r="N161">
        <v>24.140149533386431</v>
      </c>
      <c r="O161">
        <v>25.889404124808625</v>
      </c>
    </row>
    <row r="162" spans="1:15" x14ac:dyDescent="0.35">
      <c r="A162">
        <v>35</v>
      </c>
      <c r="B162">
        <v>34.224882248498815</v>
      </c>
      <c r="C162">
        <v>33.237362036969209</v>
      </c>
      <c r="D162">
        <v>34.63923035203721</v>
      </c>
      <c r="E162">
        <v>33.551088538462693</v>
      </c>
      <c r="F162">
        <v>31.646841585433933</v>
      </c>
      <c r="G162">
        <v>29.1252259877615</v>
      </c>
      <c r="H162">
        <v>28.618740285660778</v>
      </c>
      <c r="I162">
        <v>27.7217579018895</v>
      </c>
      <c r="J162">
        <v>28.662241165724712</v>
      </c>
      <c r="K162">
        <v>27.51813001431173</v>
      </c>
      <c r="L162">
        <v>27.364808165995456</v>
      </c>
      <c r="M162">
        <v>27.935618243182269</v>
      </c>
      <c r="N162">
        <v>28.841398583750774</v>
      </c>
      <c r="O162">
        <v>29.641894918884216</v>
      </c>
    </row>
    <row r="163" spans="1:15" x14ac:dyDescent="0.35">
      <c r="A163" t="s">
        <v>43</v>
      </c>
      <c r="B163">
        <v>34.332730580344773</v>
      </c>
      <c r="C163">
        <v>33.584067679320256</v>
      </c>
      <c r="D163">
        <v>33.260761931954335</v>
      </c>
      <c r="E163">
        <v>31.081531792320622</v>
      </c>
      <c r="F163">
        <v>29.745513890025379</v>
      </c>
      <c r="G163">
        <v>28.338412007080581</v>
      </c>
      <c r="H163">
        <v>27.880769037854705</v>
      </c>
      <c r="I163">
        <v>28.074017174422988</v>
      </c>
      <c r="J163">
        <v>27.237967089542526</v>
      </c>
      <c r="K163">
        <v>26.039153822166334</v>
      </c>
      <c r="L163">
        <v>25.68296291804085</v>
      </c>
      <c r="M163">
        <v>26.215212811861591</v>
      </c>
      <c r="N163">
        <v>27.02402094598526</v>
      </c>
      <c r="O163">
        <v>25.382299306492794</v>
      </c>
    </row>
    <row r="164" spans="1:15" x14ac:dyDescent="0.35">
      <c r="O164">
        <v>0.26069674979408808</v>
      </c>
    </row>
    <row r="165" spans="1:15" x14ac:dyDescent="0.35">
      <c r="O165">
        <v>1.5335102929064004E-2</v>
      </c>
    </row>
    <row r="166" spans="1:15" x14ac:dyDescent="0.35">
      <c r="A166">
        <v>10.790286753822643</v>
      </c>
    </row>
    <row r="167" spans="1:15" x14ac:dyDescent="0.35">
      <c r="A167">
        <v>10.554992699214939</v>
      </c>
    </row>
    <row r="168" spans="1:15" x14ac:dyDescent="0.35">
      <c r="A168">
        <v>10.453382321471363</v>
      </c>
    </row>
    <row r="169" spans="1:15" x14ac:dyDescent="0.35">
      <c r="A169">
        <v>9.7684814204436243</v>
      </c>
    </row>
    <row r="170" spans="1:15" x14ac:dyDescent="0.35">
      <c r="A170">
        <v>9.3485900797222623</v>
      </c>
    </row>
    <row r="171" spans="1:15" x14ac:dyDescent="0.35">
      <c r="A171">
        <v>8.9063580593681841</v>
      </c>
    </row>
    <row r="172" spans="1:15" x14ac:dyDescent="0.35">
      <c r="A172">
        <v>8.7625274118971941</v>
      </c>
    </row>
    <row r="173" spans="1:15" x14ac:dyDescent="0.35">
      <c r="A173">
        <v>8.823262540532939</v>
      </c>
    </row>
    <row r="174" spans="1:15" x14ac:dyDescent="0.35">
      <c r="A174">
        <v>8.5605039424276512</v>
      </c>
    </row>
    <row r="175" spans="1:15" x14ac:dyDescent="0.35">
      <c r="A175">
        <v>8.1837340583951335</v>
      </c>
    </row>
    <row r="176" spans="1:15" x14ac:dyDescent="0.35">
      <c r="A176">
        <v>8.071788345669983</v>
      </c>
    </row>
    <row r="177" spans="1:1" x14ac:dyDescent="0.35">
      <c r="A177">
        <v>8.2390668837279293</v>
      </c>
    </row>
    <row r="178" spans="1:1" x14ac:dyDescent="0.35">
      <c r="A178">
        <v>8.4932637258810821</v>
      </c>
    </row>
    <row r="179" spans="1:1" x14ac:dyDescent="0.35">
      <c r="A179">
        <v>7.9772940677548796</v>
      </c>
    </row>
    <row r="180" spans="1:1" x14ac:dyDescent="0.35">
      <c r="A180">
        <v>8.5948387603955947</v>
      </c>
    </row>
    <row r="181" spans="1:1" x14ac:dyDescent="0.35">
      <c r="A181">
        <v>8.8931599945046411</v>
      </c>
    </row>
    <row r="182" spans="1:1" x14ac:dyDescent="0.35">
      <c r="A182">
        <v>10.057042075362535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3"/>
  <sheetViews>
    <sheetView tabSelected="1" workbookViewId="0">
      <selection activeCell="AD66" sqref="AD66:AL86"/>
    </sheetView>
  </sheetViews>
  <sheetFormatPr defaultRowHeight="14.5" x14ac:dyDescent="0.35"/>
  <sheetData>
    <row r="1" spans="1:33" x14ac:dyDescent="0.35">
      <c r="B1">
        <v>1990</v>
      </c>
      <c r="C1">
        <v>1991</v>
      </c>
      <c r="D1">
        <v>1992</v>
      </c>
      <c r="E1">
        <v>1993</v>
      </c>
      <c r="F1">
        <v>1994</v>
      </c>
      <c r="G1">
        <v>1995</v>
      </c>
      <c r="H1">
        <v>1996</v>
      </c>
      <c r="I1">
        <v>1997</v>
      </c>
      <c r="J1">
        <v>1998</v>
      </c>
      <c r="K1">
        <v>1999</v>
      </c>
      <c r="L1">
        <v>2000</v>
      </c>
      <c r="M1">
        <v>2001</v>
      </c>
      <c r="N1">
        <v>2002</v>
      </c>
      <c r="O1">
        <v>2003</v>
      </c>
      <c r="P1">
        <v>2004</v>
      </c>
      <c r="Q1">
        <v>2005</v>
      </c>
      <c r="R1">
        <v>2006</v>
      </c>
      <c r="S1">
        <v>2007</v>
      </c>
      <c r="T1">
        <v>2008</v>
      </c>
      <c r="U1">
        <v>2009</v>
      </c>
      <c r="V1">
        <v>2010</v>
      </c>
      <c r="W1">
        <v>2011</v>
      </c>
      <c r="X1">
        <v>2012</v>
      </c>
      <c r="Y1">
        <v>2013</v>
      </c>
      <c r="Z1">
        <v>2014</v>
      </c>
      <c r="AA1">
        <v>2015</v>
      </c>
      <c r="AB1">
        <v>2016</v>
      </c>
      <c r="AC1">
        <v>2017</v>
      </c>
      <c r="AD1">
        <v>2018</v>
      </c>
      <c r="AE1">
        <v>2019</v>
      </c>
      <c r="AF1">
        <v>2020</v>
      </c>
      <c r="AG1">
        <v>2021</v>
      </c>
    </row>
    <row r="2" spans="1:33" x14ac:dyDescent="0.35">
      <c r="A2">
        <v>1</v>
      </c>
      <c r="L2">
        <v>0.22585129903356924</v>
      </c>
      <c r="M2">
        <v>0.19724325004809942</v>
      </c>
      <c r="N2">
        <v>0.20106220272609621</v>
      </c>
      <c r="O2">
        <v>0.20580191421022037</v>
      </c>
      <c r="P2">
        <v>0.19663613969331592</v>
      </c>
      <c r="Q2">
        <v>0.1485739303247641</v>
      </c>
      <c r="R2">
        <v>0.15991142972235833</v>
      </c>
      <c r="S2">
        <v>0.1670762258852064</v>
      </c>
      <c r="T2">
        <v>0.20203482328482331</v>
      </c>
      <c r="U2">
        <v>0.20540038904650168</v>
      </c>
      <c r="V2">
        <v>0.21174056322006626</v>
      </c>
      <c r="W2">
        <v>0.20485842052021899</v>
      </c>
      <c r="X2">
        <v>0.20238171068555977</v>
      </c>
      <c r="Y2">
        <v>0.2091744269715255</v>
      </c>
      <c r="Z2">
        <v>0.24202394659376433</v>
      </c>
      <c r="AA2">
        <v>0.2385040774498666</v>
      </c>
      <c r="AB2">
        <v>0.25283162977471368</v>
      </c>
      <c r="AC2">
        <v>0.24583818564163573</v>
      </c>
      <c r="AD2">
        <v>0.21811842637260387</v>
      </c>
      <c r="AE2">
        <v>0.13147809273901184</v>
      </c>
      <c r="AF2">
        <v>0.13745859234721391</v>
      </c>
      <c r="AG2">
        <v>0.13183802507627293</v>
      </c>
    </row>
    <row r="3" spans="1:33" x14ac:dyDescent="0.35">
      <c r="A3">
        <v>2</v>
      </c>
      <c r="L3">
        <v>0.21328629514470221</v>
      </c>
      <c r="M3">
        <v>0.25645481168446027</v>
      </c>
      <c r="N3">
        <v>0.19026910329938648</v>
      </c>
      <c r="O3">
        <v>0.19693856410709251</v>
      </c>
      <c r="P3">
        <v>0.2094090496991676</v>
      </c>
      <c r="Q3">
        <v>0.17920008574337723</v>
      </c>
      <c r="R3">
        <v>0.17616173977872962</v>
      </c>
      <c r="S3">
        <v>0.17425465816019872</v>
      </c>
      <c r="T3">
        <v>0.19891718246908865</v>
      </c>
      <c r="U3">
        <v>0.18847895361342268</v>
      </c>
      <c r="V3">
        <v>0.19622695675354235</v>
      </c>
      <c r="W3">
        <v>0.18842137404580153</v>
      </c>
      <c r="X3">
        <v>0.19060175994785339</v>
      </c>
      <c r="Y3">
        <v>0.18531572088615092</v>
      </c>
      <c r="Z3">
        <v>0.23222387384476187</v>
      </c>
      <c r="AA3">
        <v>0.22937808140434657</v>
      </c>
      <c r="AB3">
        <v>0.23683789690648377</v>
      </c>
      <c r="AC3">
        <v>0.23469822341202237</v>
      </c>
      <c r="AD3">
        <v>0.2266570099201124</v>
      </c>
      <c r="AE3">
        <v>0.11922005571030643</v>
      </c>
      <c r="AF3">
        <v>0.11631609618026167</v>
      </c>
      <c r="AG3">
        <v>0.10483168177665332</v>
      </c>
    </row>
    <row r="4" spans="1:33" x14ac:dyDescent="0.35">
      <c r="A4">
        <v>3</v>
      </c>
      <c r="L4">
        <v>0.15174860314745239</v>
      </c>
      <c r="M4">
        <v>0.1334948238292589</v>
      </c>
      <c r="N4">
        <v>0.14508227480452987</v>
      </c>
      <c r="O4">
        <v>0.14294159394940406</v>
      </c>
      <c r="P4">
        <v>0.13541461923169321</v>
      </c>
      <c r="Q4">
        <v>0.13497806571205806</v>
      </c>
      <c r="R4">
        <v>0.13514952304901981</v>
      </c>
      <c r="S4">
        <v>0.15112351663597401</v>
      </c>
      <c r="T4">
        <v>0.14728002957755754</v>
      </c>
      <c r="U4">
        <v>0.13290692718983788</v>
      </c>
      <c r="V4">
        <v>0.13230052843994078</v>
      </c>
      <c r="W4">
        <v>0.13787240117652874</v>
      </c>
      <c r="X4">
        <v>0.13911150668865538</v>
      </c>
      <c r="Y4">
        <v>0.13730778984254327</v>
      </c>
      <c r="Z4">
        <v>0.17046694907860682</v>
      </c>
      <c r="AA4">
        <v>0.16257377954816388</v>
      </c>
      <c r="AB4">
        <v>0.16457195196495672</v>
      </c>
      <c r="AC4">
        <v>0.16244314615795877</v>
      </c>
      <c r="AD4">
        <v>0.15817714187156823</v>
      </c>
      <c r="AE4">
        <v>9.4109248406220772E-2</v>
      </c>
      <c r="AF4">
        <v>8.4936977020678095E-2</v>
      </c>
      <c r="AG4">
        <v>8.0115822889058608E-2</v>
      </c>
    </row>
    <row r="5" spans="1:33" x14ac:dyDescent="0.35">
      <c r="A5">
        <v>4</v>
      </c>
      <c r="L5">
        <v>0.11854001976284585</v>
      </c>
      <c r="M5">
        <v>0.10159086391412797</v>
      </c>
      <c r="N5">
        <v>0.11197464539587905</v>
      </c>
      <c r="O5">
        <v>0.11330660085542146</v>
      </c>
      <c r="P5">
        <v>0.10475983560552571</v>
      </c>
      <c r="Q5">
        <v>9.9392915355945216E-2</v>
      </c>
      <c r="R5">
        <v>9.4892136251126288E-2</v>
      </c>
      <c r="S5">
        <v>0.10544640536709918</v>
      </c>
      <c r="T5">
        <v>0.11475384548505208</v>
      </c>
      <c r="U5">
        <v>0.11114709748709253</v>
      </c>
      <c r="V5">
        <v>0.10153261041812871</v>
      </c>
      <c r="W5">
        <v>0.10909300902371125</v>
      </c>
      <c r="X5">
        <v>0.11444228581159006</v>
      </c>
      <c r="Y5">
        <v>0.11539625887039556</v>
      </c>
      <c r="Z5">
        <v>0.14719857423914892</v>
      </c>
      <c r="AA5">
        <v>0.15112728541695228</v>
      </c>
      <c r="AB5">
        <v>0.14979814678382539</v>
      </c>
      <c r="AC5">
        <v>0.15072523615340938</v>
      </c>
      <c r="AD5">
        <v>0.14203873235392089</v>
      </c>
      <c r="AE5">
        <v>8.1234594362876417E-2</v>
      </c>
      <c r="AF5">
        <v>7.8029061450744799E-2</v>
      </c>
      <c r="AG5">
        <v>7.2417515112730937E-2</v>
      </c>
    </row>
    <row r="6" spans="1:33" x14ac:dyDescent="0.35">
      <c r="A6">
        <v>5</v>
      </c>
      <c r="L6">
        <v>0.10153651468164383</v>
      </c>
      <c r="M6">
        <v>8.9133931305539607E-2</v>
      </c>
      <c r="N6">
        <v>9.4882816292750444E-2</v>
      </c>
      <c r="O6">
        <v>9.5253791350104935E-2</v>
      </c>
      <c r="P6">
        <v>8.5068753777584216E-2</v>
      </c>
      <c r="Q6">
        <v>8.4659126764316112E-2</v>
      </c>
      <c r="R6">
        <v>8.2060201507388075E-2</v>
      </c>
      <c r="S6">
        <v>9.3698311488772126E-2</v>
      </c>
      <c r="T6">
        <v>0.10713671008576651</v>
      </c>
      <c r="U6">
        <v>9.6831893074439485E-2</v>
      </c>
      <c r="V6">
        <v>9.6268805816299291E-2</v>
      </c>
      <c r="W6">
        <v>9.7619060294543022E-2</v>
      </c>
      <c r="X6">
        <v>0.10032875758935521</v>
      </c>
      <c r="Y6">
        <v>0.10308490133261847</v>
      </c>
      <c r="Z6">
        <v>0.13411774347664929</v>
      </c>
      <c r="AA6">
        <v>0.13252656378259886</v>
      </c>
      <c r="AB6">
        <v>0.14111887721388219</v>
      </c>
      <c r="AC6">
        <v>0.14273629847290861</v>
      </c>
      <c r="AD6">
        <v>0.13961513357633196</v>
      </c>
      <c r="AE6">
        <v>7.3009868949776582E-2</v>
      </c>
      <c r="AF6">
        <v>7.8378130914909361E-2</v>
      </c>
      <c r="AG6">
        <v>7.6310811510589757E-2</v>
      </c>
    </row>
    <row r="7" spans="1:33" x14ac:dyDescent="0.35">
      <c r="A7">
        <v>6</v>
      </c>
      <c r="L7">
        <v>0.18376519020275095</v>
      </c>
      <c r="M7">
        <v>0.17170820620517493</v>
      </c>
      <c r="N7">
        <v>0.19197361237078051</v>
      </c>
      <c r="O7">
        <v>0.20047120649794453</v>
      </c>
      <c r="P7">
        <v>0.18235905507769562</v>
      </c>
      <c r="Q7">
        <v>0.17321797028072061</v>
      </c>
      <c r="R7">
        <v>0.17033555905243905</v>
      </c>
      <c r="S7">
        <v>0.17748242240077383</v>
      </c>
      <c r="T7">
        <v>0.18130525668057226</v>
      </c>
      <c r="U7">
        <v>0.17206696950529968</v>
      </c>
      <c r="V7">
        <v>0.17017237120592038</v>
      </c>
      <c r="W7">
        <v>0.16962062256809335</v>
      </c>
      <c r="X7">
        <v>0.16824288750658112</v>
      </c>
      <c r="Y7">
        <v>0.16670961352876681</v>
      </c>
      <c r="Z7">
        <v>0.20575219053452007</v>
      </c>
      <c r="AA7">
        <v>0.20474447437007093</v>
      </c>
      <c r="AB7">
        <v>0.20352187988444281</v>
      </c>
      <c r="AC7">
        <v>0.19809164933356965</v>
      </c>
      <c r="AD7">
        <v>0.18041904830922248</v>
      </c>
      <c r="AE7">
        <v>0.11682646823375302</v>
      </c>
      <c r="AF7">
        <v>0.10845137440064419</v>
      </c>
      <c r="AG7">
        <v>0.10144480472897356</v>
      </c>
    </row>
    <row r="8" spans="1:33" x14ac:dyDescent="0.35">
      <c r="A8">
        <v>7</v>
      </c>
      <c r="L8">
        <v>0.17280198794783047</v>
      </c>
      <c r="M8">
        <v>0.18572170666255328</v>
      </c>
      <c r="N8">
        <v>0.16814605722577428</v>
      </c>
      <c r="O8">
        <v>0.26601553622107355</v>
      </c>
      <c r="P8">
        <v>0.15879933785111994</v>
      </c>
      <c r="Q8">
        <v>0.16138853237023548</v>
      </c>
      <c r="R8">
        <v>0.16680469219465641</v>
      </c>
      <c r="S8">
        <v>0.16502287775351554</v>
      </c>
      <c r="T8">
        <v>0.17496118622614304</v>
      </c>
      <c r="U8">
        <v>0.16669368154133141</v>
      </c>
      <c r="V8">
        <v>0.16523363543685513</v>
      </c>
      <c r="W8">
        <v>0.16386099789022546</v>
      </c>
      <c r="X8">
        <v>0.15887103289013685</v>
      </c>
      <c r="Y8">
        <v>0.16746064653925205</v>
      </c>
      <c r="Z8">
        <v>0.20360177166964671</v>
      </c>
      <c r="AA8">
        <v>0.19263121143752401</v>
      </c>
      <c r="AB8">
        <v>0.19461698326041527</v>
      </c>
      <c r="AC8">
        <v>0.20383884203916261</v>
      </c>
      <c r="AD8">
        <v>0.18227794937306957</v>
      </c>
      <c r="AE8">
        <v>0.10444558216248863</v>
      </c>
      <c r="AF8">
        <v>9.5998713790261037E-2</v>
      </c>
      <c r="AG8">
        <v>0.10012341423237137</v>
      </c>
    </row>
    <row r="9" spans="1:33" x14ac:dyDescent="0.35">
      <c r="A9">
        <v>8</v>
      </c>
      <c r="L9">
        <v>0.15730574394006899</v>
      </c>
      <c r="M9">
        <v>0.13435694406124521</v>
      </c>
      <c r="N9">
        <v>0.12463618433414671</v>
      </c>
      <c r="O9">
        <v>0.10504366448207281</v>
      </c>
      <c r="P9">
        <v>0.11564622171508296</v>
      </c>
      <c r="Q9">
        <v>0.15450443481848189</v>
      </c>
      <c r="R9">
        <v>0.15482353073139546</v>
      </c>
      <c r="S9">
        <v>0.16298188156290136</v>
      </c>
      <c r="T9">
        <v>0.17066580164836376</v>
      </c>
      <c r="U9">
        <v>0.17115127435366709</v>
      </c>
      <c r="V9">
        <v>0.19713963863180478</v>
      </c>
      <c r="W9">
        <v>0.20332541929489534</v>
      </c>
      <c r="X9">
        <v>0.18952573682568402</v>
      </c>
      <c r="Y9">
        <v>0.19074629134297591</v>
      </c>
      <c r="Z9">
        <v>0.19903275822500688</v>
      </c>
      <c r="AA9">
        <v>0.19863226726544486</v>
      </c>
      <c r="AB9">
        <v>0.1874339375723541</v>
      </c>
      <c r="AC9">
        <v>0.20189060276185716</v>
      </c>
      <c r="AD9">
        <v>0.18222798082460195</v>
      </c>
      <c r="AE9">
        <v>9.579288920116999E-2</v>
      </c>
      <c r="AF9">
        <v>0.11540219539122547</v>
      </c>
      <c r="AG9">
        <v>9.9472279913377037E-2</v>
      </c>
    </row>
    <row r="10" spans="1:33" x14ac:dyDescent="0.35">
      <c r="A10">
        <v>9</v>
      </c>
      <c r="L10">
        <v>0.16619276720380866</v>
      </c>
      <c r="M10">
        <v>0.14496205021049074</v>
      </c>
      <c r="N10">
        <v>0.193464518335043</v>
      </c>
      <c r="O10">
        <v>0.19529268892907206</v>
      </c>
      <c r="P10">
        <v>0.22464815769555632</v>
      </c>
      <c r="Q10">
        <v>0.13605912764872932</v>
      </c>
      <c r="R10">
        <v>0.13145364941985294</v>
      </c>
      <c r="S10">
        <v>0.13288110682438067</v>
      </c>
      <c r="T10">
        <v>0.13434501227404594</v>
      </c>
      <c r="U10">
        <v>0.12814068945444776</v>
      </c>
      <c r="V10">
        <v>0.12267992905638211</v>
      </c>
      <c r="W10">
        <v>0.11901153620140416</v>
      </c>
      <c r="X10">
        <v>0.11465479698431641</v>
      </c>
      <c r="Y10">
        <v>0.11565195495722341</v>
      </c>
      <c r="Z10">
        <v>0.14777160384879892</v>
      </c>
      <c r="AA10">
        <v>0.1522428091377131</v>
      </c>
      <c r="AB10">
        <v>0.15673590107168286</v>
      </c>
      <c r="AC10">
        <v>0.15521065652687896</v>
      </c>
      <c r="AD10">
        <v>0.13874923326323169</v>
      </c>
      <c r="AE10">
        <v>8.3567254018917708E-2</v>
      </c>
      <c r="AF10">
        <v>8.0085367410808517E-2</v>
      </c>
      <c r="AG10">
        <v>7.8045535338175917E-2</v>
      </c>
    </row>
    <row r="11" spans="1:33" x14ac:dyDescent="0.35">
      <c r="A11">
        <v>10</v>
      </c>
      <c r="L11">
        <v>9.5540658781957014E-2</v>
      </c>
      <c r="M11">
        <v>9.2690777261721494E-2</v>
      </c>
      <c r="N11">
        <v>0.10530679034250004</v>
      </c>
      <c r="O11">
        <v>0.10349292954978566</v>
      </c>
      <c r="P11">
        <v>0.10307009132083265</v>
      </c>
      <c r="Q11">
        <v>0.102368660658067</v>
      </c>
      <c r="R11">
        <v>9.9677395219463685E-2</v>
      </c>
      <c r="S11">
        <v>0.10494732466151632</v>
      </c>
      <c r="T11">
        <v>0.11079100713167507</v>
      </c>
      <c r="U11">
        <v>5.9389277111390831E-2</v>
      </c>
      <c r="V11">
        <v>0.10462594195493502</v>
      </c>
      <c r="W11">
        <v>8.3085219931464518E-2</v>
      </c>
      <c r="X11">
        <v>8.6607476716783913E-2</v>
      </c>
      <c r="Y11">
        <v>8.2602686966175051E-2</v>
      </c>
      <c r="Z11">
        <v>0.10675885675885675</v>
      </c>
      <c r="AA11">
        <v>0.11564711410638703</v>
      </c>
      <c r="AB11">
        <v>0.14701612447415802</v>
      </c>
      <c r="AC11">
        <v>0.15179726635698482</v>
      </c>
      <c r="AD11">
        <v>0.12334559074349492</v>
      </c>
      <c r="AE11">
        <v>2.3526648335922405E-2</v>
      </c>
      <c r="AF11">
        <v>2.9276845855122212E-2</v>
      </c>
      <c r="AG11">
        <v>1.5829721652020401E-2</v>
      </c>
    </row>
    <row r="12" spans="1:33" x14ac:dyDescent="0.35">
      <c r="A12">
        <v>11</v>
      </c>
      <c r="L12">
        <v>0.12815556632557734</v>
      </c>
      <c r="M12">
        <v>0.11945283412292931</v>
      </c>
      <c r="N12">
        <v>0.12555631527487879</v>
      </c>
      <c r="O12">
        <v>0.13338616925582658</v>
      </c>
      <c r="P12">
        <v>0.12892694381558253</v>
      </c>
      <c r="Q12">
        <v>0.1239058225786253</v>
      </c>
      <c r="R12">
        <v>0.11436887573381772</v>
      </c>
      <c r="S12">
        <v>0.11348634484337222</v>
      </c>
      <c r="T12">
        <v>0.11763403313982664</v>
      </c>
      <c r="U12">
        <v>0.11991252877197559</v>
      </c>
      <c r="V12">
        <v>0.11854611928275341</v>
      </c>
      <c r="W12">
        <v>0.12161998123582618</v>
      </c>
      <c r="X12">
        <v>0.11923447564240681</v>
      </c>
      <c r="Y12">
        <v>0.11732168746959845</v>
      </c>
      <c r="Z12">
        <v>0.14277972944844272</v>
      </c>
      <c r="AA12">
        <v>0.13944393819174233</v>
      </c>
      <c r="AB12">
        <v>0.13873463983604975</v>
      </c>
      <c r="AC12">
        <v>0.14462751953666148</v>
      </c>
      <c r="AD12">
        <v>0.13589431968295904</v>
      </c>
      <c r="AE12">
        <v>2.1862247964136917E-2</v>
      </c>
      <c r="AF12">
        <v>6.9345400639775304E-2</v>
      </c>
      <c r="AG12">
        <v>5.5510228164259087E-2</v>
      </c>
    </row>
    <row r="13" spans="1:33" x14ac:dyDescent="0.35">
      <c r="A13">
        <v>12</v>
      </c>
      <c r="L13">
        <v>0.10658134562526153</v>
      </c>
      <c r="M13">
        <v>9.6807831858828464E-2</v>
      </c>
      <c r="N13">
        <v>0.10281789884550141</v>
      </c>
      <c r="O13">
        <v>0.10354708091345068</v>
      </c>
      <c r="P13">
        <v>9.600275790743773E-2</v>
      </c>
      <c r="Q13">
        <v>8.7555356876769491E-2</v>
      </c>
      <c r="R13">
        <v>9.2381433139787653E-2</v>
      </c>
      <c r="S13">
        <v>0.1052448469333444</v>
      </c>
      <c r="T13">
        <v>0.11214321905083599</v>
      </c>
      <c r="U13">
        <v>0.13072474510243307</v>
      </c>
      <c r="V13">
        <v>0.10862066298513466</v>
      </c>
      <c r="W13">
        <v>0.10231386746419015</v>
      </c>
      <c r="X13">
        <v>9.513486979863929E-2</v>
      </c>
      <c r="Y13">
        <v>9.9068261925826059E-2</v>
      </c>
      <c r="Z13">
        <v>0.13067467840615277</v>
      </c>
      <c r="AA13">
        <v>0.14327435986297768</v>
      </c>
      <c r="AB13">
        <v>0.15267468667199569</v>
      </c>
      <c r="AC13">
        <v>0.15894867584118416</v>
      </c>
      <c r="AD13">
        <v>0.1498284655822387</v>
      </c>
      <c r="AE13">
        <v>6.2228414000375668E-2</v>
      </c>
      <c r="AF13">
        <v>6.2517794539466695E-2</v>
      </c>
      <c r="AG13">
        <v>5.4437425006866838E-2</v>
      </c>
    </row>
    <row r="14" spans="1:33" x14ac:dyDescent="0.35">
      <c r="A14">
        <v>13</v>
      </c>
      <c r="L14">
        <v>0.1100800794949731</v>
      </c>
      <c r="M14">
        <v>0.10175112139678681</v>
      </c>
      <c r="N14">
        <v>0.10690086820008458</v>
      </c>
      <c r="O14">
        <v>0.11089741284610129</v>
      </c>
      <c r="P14">
        <v>0.10789582198622691</v>
      </c>
      <c r="Q14">
        <v>0.10575431972760561</v>
      </c>
      <c r="R14">
        <v>0.10185696343206763</v>
      </c>
      <c r="S14">
        <v>0.11713576648863623</v>
      </c>
      <c r="T14">
        <v>0.11982814905570648</v>
      </c>
      <c r="U14">
        <v>0.10520590238835892</v>
      </c>
      <c r="V14">
        <v>0.10177884340199828</v>
      </c>
      <c r="W14">
        <v>0.10831954640306611</v>
      </c>
      <c r="X14">
        <v>0.10898339571311615</v>
      </c>
      <c r="Y14">
        <v>0.10691374306820797</v>
      </c>
      <c r="Z14">
        <v>0.13102932153538421</v>
      </c>
      <c r="AA14">
        <v>0.13164502103982886</v>
      </c>
      <c r="AB14">
        <v>0.13688745153095333</v>
      </c>
      <c r="AC14">
        <v>0.13970674616501988</v>
      </c>
      <c r="AD14">
        <v>0.13540771447348468</v>
      </c>
      <c r="AE14">
        <v>7.882958912124946E-2</v>
      </c>
      <c r="AF14">
        <v>7.6300750880457166E-2</v>
      </c>
      <c r="AG14">
        <v>7.1243114848970696E-2</v>
      </c>
    </row>
    <row r="15" spans="1:33" x14ac:dyDescent="0.35">
      <c r="A15">
        <v>14</v>
      </c>
      <c r="L15">
        <v>0.12885619497687831</v>
      </c>
      <c r="M15">
        <v>0.11736375948961045</v>
      </c>
      <c r="N15">
        <v>0.1245517584330193</v>
      </c>
      <c r="O15">
        <v>0.11985415994118652</v>
      </c>
      <c r="P15">
        <v>0.11320499164185729</v>
      </c>
      <c r="Q15">
        <v>0.10966833062811991</v>
      </c>
      <c r="R15">
        <v>0.11297090958839927</v>
      </c>
      <c r="S15">
        <v>0.13511669888935374</v>
      </c>
      <c r="T15">
        <v>0.14390937101572462</v>
      </c>
      <c r="U15">
        <v>0.13096025053606622</v>
      </c>
      <c r="V15">
        <v>0.12690799474402906</v>
      </c>
      <c r="W15">
        <v>0.12559458442248106</v>
      </c>
      <c r="X15">
        <v>0.12137782249503064</v>
      </c>
      <c r="Y15">
        <v>0.11906845156838171</v>
      </c>
      <c r="Z15">
        <v>0.14771345276395345</v>
      </c>
      <c r="AA15">
        <v>0.14132859123515584</v>
      </c>
      <c r="AB15">
        <v>0.14138814286867948</v>
      </c>
      <c r="AC15">
        <v>0.14487815569769064</v>
      </c>
      <c r="AD15">
        <v>0.14039648574132749</v>
      </c>
      <c r="AE15">
        <v>7.9284399263587588E-2</v>
      </c>
      <c r="AF15">
        <v>7.289407693354942E-2</v>
      </c>
      <c r="AG15">
        <v>6.9147078194201628E-2</v>
      </c>
    </row>
    <row r="16" spans="1:33" x14ac:dyDescent="0.35">
      <c r="A16">
        <v>15</v>
      </c>
      <c r="L16">
        <v>0.14098405512731482</v>
      </c>
      <c r="M16">
        <v>0.13020032937511031</v>
      </c>
      <c r="N16">
        <v>0.13572879655844894</v>
      </c>
      <c r="O16">
        <v>0.13537238863872031</v>
      </c>
      <c r="P16">
        <v>0.12365639705872494</v>
      </c>
      <c r="Q16">
        <v>0.10670742010968824</v>
      </c>
      <c r="R16">
        <v>0.10372699148821377</v>
      </c>
      <c r="S16">
        <v>0.11604830994198244</v>
      </c>
      <c r="T16">
        <v>0.12380861910642475</v>
      </c>
      <c r="U16">
        <v>0.15473911424461412</v>
      </c>
      <c r="V16">
        <v>0.10959334401855686</v>
      </c>
      <c r="W16">
        <v>0.1326364017681412</v>
      </c>
      <c r="X16">
        <v>0.13615454939903326</v>
      </c>
      <c r="Y16">
        <v>0.13826150795100839</v>
      </c>
      <c r="Z16">
        <v>0.16179613258591907</v>
      </c>
      <c r="AA16">
        <v>0.15354588130555089</v>
      </c>
      <c r="AB16">
        <v>0.11994970876454181</v>
      </c>
      <c r="AC16">
        <v>0.12674441284542204</v>
      </c>
      <c r="AD16">
        <v>0.14608126323897552</v>
      </c>
      <c r="AE16">
        <v>7.6743187277961478E-2</v>
      </c>
      <c r="AF16">
        <v>7.2820630713095205E-2</v>
      </c>
      <c r="AG16">
        <v>6.8215487165383476E-2</v>
      </c>
    </row>
    <row r="17" spans="1:33" x14ac:dyDescent="0.35">
      <c r="A17">
        <v>16</v>
      </c>
      <c r="L17">
        <v>0.14010718415823475</v>
      </c>
      <c r="M17">
        <v>0.12780985714337367</v>
      </c>
      <c r="N17">
        <v>0.13430071564713922</v>
      </c>
      <c r="O17">
        <v>0.13008745855721962</v>
      </c>
      <c r="P17">
        <v>0.11881073023297158</v>
      </c>
      <c r="Q17">
        <v>0.11268039110245302</v>
      </c>
      <c r="R17">
        <v>0.10864668342940013</v>
      </c>
      <c r="S17">
        <v>0.13051508957651517</v>
      </c>
      <c r="T17">
        <v>0.15179363280028751</v>
      </c>
      <c r="U17">
        <v>0.12852536012045215</v>
      </c>
      <c r="V17">
        <v>0.12063921108520341</v>
      </c>
      <c r="W17">
        <v>0.1210918857726329</v>
      </c>
      <c r="X17">
        <v>0.11786640574963543</v>
      </c>
      <c r="Y17">
        <v>0.11482390568634014</v>
      </c>
      <c r="Z17">
        <v>0.14050466352949126</v>
      </c>
      <c r="AA17">
        <v>0.13997649693257211</v>
      </c>
      <c r="AB17">
        <v>0.14090789490170527</v>
      </c>
      <c r="AC17">
        <v>0.14715184167441994</v>
      </c>
      <c r="AD17">
        <v>0.14114320477777684</v>
      </c>
      <c r="AE17">
        <v>8.0989523577643066E-2</v>
      </c>
      <c r="AF17">
        <v>7.6988225734621968E-2</v>
      </c>
      <c r="AG17">
        <v>7.3042229656070323E-2</v>
      </c>
    </row>
    <row r="18" spans="1:33" x14ac:dyDescent="0.35">
      <c r="A18">
        <v>17</v>
      </c>
      <c r="L18">
        <v>0.11988178850225133</v>
      </c>
      <c r="M18">
        <v>0.10884157782369754</v>
      </c>
      <c r="N18">
        <v>0.11723830541272136</v>
      </c>
      <c r="O18">
        <v>0.12032886293037703</v>
      </c>
      <c r="P18">
        <v>0.11129357832968287</v>
      </c>
      <c r="Q18">
        <v>0.10591808207882063</v>
      </c>
      <c r="R18">
        <v>9.8025516806752741E-2</v>
      </c>
      <c r="S18">
        <v>0.10787673535621591</v>
      </c>
      <c r="T18">
        <v>0.11756658792429812</v>
      </c>
      <c r="U18">
        <v>0.11520934242893008</v>
      </c>
      <c r="V18">
        <v>0.12276055522425328</v>
      </c>
      <c r="W18">
        <v>0.13212899872887204</v>
      </c>
      <c r="X18">
        <v>0.13026823609614496</v>
      </c>
      <c r="Y18">
        <v>0.12615896023416745</v>
      </c>
      <c r="Z18">
        <v>0.15112769398087988</v>
      </c>
      <c r="AA18">
        <v>0.15400063611620096</v>
      </c>
      <c r="AB18">
        <v>0.15989828765434708</v>
      </c>
      <c r="AC18">
        <v>0.1556765558016551</v>
      </c>
      <c r="AD18">
        <v>0.14298146077270535</v>
      </c>
      <c r="AE18">
        <v>8.435906071255915E-2</v>
      </c>
      <c r="AF18">
        <v>8.2365095108085373E-2</v>
      </c>
      <c r="AG18">
        <v>7.6870236662655439E-2</v>
      </c>
    </row>
    <row r="19" spans="1:33" x14ac:dyDescent="0.35">
      <c r="A19">
        <v>18</v>
      </c>
      <c r="L19">
        <v>0.10187275852777702</v>
      </c>
      <c r="M19">
        <v>0.10222969906685196</v>
      </c>
      <c r="N19">
        <v>0.11204205619455331</v>
      </c>
      <c r="O19">
        <v>0.1126487862780291</v>
      </c>
      <c r="P19">
        <v>0.10667544732188255</v>
      </c>
      <c r="Q19">
        <v>0.10527848467133616</v>
      </c>
      <c r="R19">
        <v>0.10621889228948332</v>
      </c>
      <c r="S19">
        <v>0.12557211211120026</v>
      </c>
      <c r="T19">
        <v>0.12852584940643891</v>
      </c>
      <c r="U19">
        <v>0.11461581604038136</v>
      </c>
      <c r="V19">
        <v>0.11265706319937517</v>
      </c>
      <c r="W19">
        <v>0.12178132999804255</v>
      </c>
      <c r="X19">
        <v>0.11525347039074862</v>
      </c>
      <c r="Y19">
        <v>0.10938954573036291</v>
      </c>
      <c r="Z19">
        <v>0.13993045065340828</v>
      </c>
      <c r="AA19">
        <v>0.13851817294185731</v>
      </c>
      <c r="AB19">
        <v>0.14191251466897703</v>
      </c>
      <c r="AC19">
        <v>0.137282918089567</v>
      </c>
      <c r="AD19">
        <v>0.13037786018640798</v>
      </c>
      <c r="AE19">
        <v>2.1492693384833408E-2</v>
      </c>
      <c r="AF19">
        <v>1.8505792706282078E-2</v>
      </c>
      <c r="AG19">
        <v>1.74896440612641E-2</v>
      </c>
    </row>
    <row r="20" spans="1:33" x14ac:dyDescent="0.35">
      <c r="A20">
        <v>19</v>
      </c>
      <c r="L20">
        <v>0.11043872399349784</v>
      </c>
      <c r="M20">
        <v>0.11020825855524925</v>
      </c>
      <c r="N20">
        <v>0.10330832443027095</v>
      </c>
      <c r="O20">
        <v>7.35020446750069E-2</v>
      </c>
      <c r="P20">
        <v>7.286869943995021E-2</v>
      </c>
      <c r="Q20">
        <v>0.10059830982034497</v>
      </c>
      <c r="R20">
        <v>0.1038031161751248</v>
      </c>
      <c r="S20">
        <v>0.12252078579202831</v>
      </c>
      <c r="T20">
        <v>0.13270288564537644</v>
      </c>
      <c r="U20">
        <v>0.10625207811739629</v>
      </c>
      <c r="V20">
        <v>9.2101660086082004E-2</v>
      </c>
      <c r="W20">
        <v>0.11602705333811551</v>
      </c>
      <c r="X20">
        <v>0.11191248483325034</v>
      </c>
      <c r="Y20">
        <v>0.10853979556454173</v>
      </c>
      <c r="Z20">
        <v>0.13466118207404201</v>
      </c>
      <c r="AA20">
        <v>0.13546338935071667</v>
      </c>
      <c r="AB20">
        <v>0.14014069348778962</v>
      </c>
      <c r="AC20">
        <v>0.13835775872307071</v>
      </c>
      <c r="AD20">
        <v>0.13824218316735862</v>
      </c>
      <c r="AE20">
        <v>7.4041742543448655E-2</v>
      </c>
      <c r="AF20">
        <v>6.0473692961110027E-2</v>
      </c>
      <c r="AG20">
        <v>5.4091150511132731E-2</v>
      </c>
    </row>
    <row r="21" spans="1:33" x14ac:dyDescent="0.35">
      <c r="A21">
        <v>20</v>
      </c>
      <c r="L21">
        <v>0.10518210837422486</v>
      </c>
      <c r="M21">
        <v>8.7430543349824849E-2</v>
      </c>
      <c r="N21">
        <v>0.10005236136649115</v>
      </c>
      <c r="O21">
        <v>0.1140138760803826</v>
      </c>
      <c r="P21">
        <v>0.11070446528921531</v>
      </c>
      <c r="Q21">
        <v>9.7900641483457007E-2</v>
      </c>
      <c r="R21">
        <v>9.3710320168901684E-2</v>
      </c>
      <c r="S21">
        <v>8.9279124214305325E-2</v>
      </c>
      <c r="T21">
        <v>0.10060969030445464</v>
      </c>
      <c r="U21">
        <v>0.10785721369223937</v>
      </c>
      <c r="V21">
        <v>0.11450865652972009</v>
      </c>
      <c r="W21">
        <v>0.11257864726186752</v>
      </c>
      <c r="X21">
        <v>0.11503415110577753</v>
      </c>
      <c r="Y21">
        <v>0.11059323828460538</v>
      </c>
      <c r="Z21">
        <v>0.13965754423994831</v>
      </c>
      <c r="AA21">
        <v>0.1398894359963746</v>
      </c>
      <c r="AB21">
        <v>0.14009264274168565</v>
      </c>
      <c r="AC21">
        <v>0.14148188490365413</v>
      </c>
      <c r="AD21">
        <v>0.13467126021326978</v>
      </c>
      <c r="AE21">
        <v>9.9781140589196543E-2</v>
      </c>
      <c r="AF21">
        <v>7.8764926301461008E-2</v>
      </c>
      <c r="AG21">
        <v>7.3887671899135199E-2</v>
      </c>
    </row>
    <row r="22" spans="1:33" x14ac:dyDescent="0.35">
      <c r="A22">
        <v>21</v>
      </c>
      <c r="L22">
        <v>0.11754754441628416</v>
      </c>
      <c r="M22">
        <v>0.12490784982935155</v>
      </c>
      <c r="N22">
        <v>0.17318578966482234</v>
      </c>
      <c r="O22">
        <v>0.13089591278385374</v>
      </c>
      <c r="P22">
        <v>0.13464256078855388</v>
      </c>
      <c r="Q22">
        <v>0.11514916752554144</v>
      </c>
      <c r="R22">
        <v>0.10135854636217503</v>
      </c>
      <c r="S22">
        <v>0.10143049894720134</v>
      </c>
      <c r="T22">
        <v>0.10487030852719062</v>
      </c>
      <c r="U22">
        <v>8.4171546949416767E-2</v>
      </c>
      <c r="V22">
        <v>8.5547186612990031E-2</v>
      </c>
      <c r="W22">
        <v>9.5707547059824802E-2</v>
      </c>
      <c r="X22">
        <v>9.3412906333337251E-2</v>
      </c>
      <c r="Y22">
        <v>9.7828041543747787E-2</v>
      </c>
      <c r="Z22">
        <v>0.1232208628918602</v>
      </c>
      <c r="AA22">
        <v>0.12052351197155649</v>
      </c>
      <c r="AB22">
        <v>0.1220973000568531</v>
      </c>
      <c r="AC22">
        <v>0.1272430370366982</v>
      </c>
      <c r="AD22">
        <v>0.13064092794852256</v>
      </c>
      <c r="AE22">
        <v>7.5602657089876305E-2</v>
      </c>
      <c r="AF22">
        <v>7.5160480224833709E-2</v>
      </c>
      <c r="AG22">
        <v>7.3391385144679591E-2</v>
      </c>
    </row>
    <row r="23" spans="1:33" x14ac:dyDescent="0.35">
      <c r="A23">
        <v>22</v>
      </c>
      <c r="L23">
        <v>0.10612116703279735</v>
      </c>
      <c r="M23">
        <v>8.6768397562256946E-2</v>
      </c>
      <c r="N23">
        <v>9.4358082032255014E-2</v>
      </c>
      <c r="O23">
        <v>9.4652301122641419E-2</v>
      </c>
      <c r="P23">
        <v>8.275188850676557E-2</v>
      </c>
      <c r="Q23">
        <v>7.9391420423518003E-2</v>
      </c>
      <c r="R23">
        <v>7.4358963184417856E-2</v>
      </c>
      <c r="S23">
        <v>9.6488071502903117E-2</v>
      </c>
      <c r="T23">
        <v>9.5025788967567082E-2</v>
      </c>
      <c r="U23">
        <v>9.4925440539155664E-2</v>
      </c>
      <c r="V23">
        <v>0.11122307980059393</v>
      </c>
      <c r="W23">
        <v>9.8404290867014077E-2</v>
      </c>
      <c r="X23">
        <v>9.9391110719722217E-2</v>
      </c>
      <c r="Y23">
        <v>9.1770580556289685E-2</v>
      </c>
      <c r="Z23">
        <v>0.13750519906390071</v>
      </c>
      <c r="AA23">
        <v>0.12456273960578797</v>
      </c>
      <c r="AB23">
        <v>0.12904287802266182</v>
      </c>
      <c r="AC23">
        <v>0.13714186973259246</v>
      </c>
      <c r="AD23">
        <v>0.13018929410235153</v>
      </c>
      <c r="AE23">
        <v>7.797114453706111E-2</v>
      </c>
      <c r="AF23">
        <v>7.4862141813552163E-2</v>
      </c>
      <c r="AG23">
        <v>6.2702458175473194E-2</v>
      </c>
    </row>
    <row r="24" spans="1:33" x14ac:dyDescent="0.35">
      <c r="A24">
        <v>23</v>
      </c>
      <c r="L24">
        <v>7.3557662104925564E-2</v>
      </c>
      <c r="M24">
        <v>6.5375137114778076E-2</v>
      </c>
      <c r="N24">
        <v>6.625071331244832E-2</v>
      </c>
      <c r="O24">
        <v>6.0814467222381707E-2</v>
      </c>
      <c r="P24">
        <v>6.0618787282409915E-2</v>
      </c>
      <c r="Q24">
        <v>5.5712042517212228E-2</v>
      </c>
      <c r="R24">
        <v>5.8978601677090063E-2</v>
      </c>
      <c r="S24">
        <v>6.8376963605848995E-2</v>
      </c>
      <c r="T24">
        <v>6.4787717910876272E-2</v>
      </c>
      <c r="U24">
        <v>6.6522389234280319E-2</v>
      </c>
      <c r="V24">
        <v>7.9114379729823422E-2</v>
      </c>
      <c r="W24">
        <v>8.7882578469397662E-2</v>
      </c>
      <c r="X24">
        <v>9.6660589301250766E-2</v>
      </c>
      <c r="Y24">
        <v>9.5700381085378261E-2</v>
      </c>
      <c r="Z24">
        <v>9.7115882155990846E-2</v>
      </c>
      <c r="AA24">
        <v>9.2995990525466116E-2</v>
      </c>
      <c r="AB24">
        <v>9.4366967177604025E-2</v>
      </c>
      <c r="AC24">
        <v>9.7069644388867657E-2</v>
      </c>
      <c r="AD24">
        <v>0.10350549835187942</v>
      </c>
      <c r="AE24">
        <v>2.1942796715189766E-2</v>
      </c>
      <c r="AF24">
        <v>2.296871326057786E-2</v>
      </c>
      <c r="AG24">
        <v>2.9055426338402961E-2</v>
      </c>
    </row>
    <row r="25" spans="1:33" x14ac:dyDescent="0.35">
      <c r="A25">
        <v>24</v>
      </c>
      <c r="L25">
        <v>0.17341124190715634</v>
      </c>
      <c r="M25">
        <v>0.14823843623685884</v>
      </c>
      <c r="N25">
        <v>0.29853808668889459</v>
      </c>
      <c r="O25">
        <v>0.28193441010704695</v>
      </c>
      <c r="P25">
        <v>0.12256720692573066</v>
      </c>
      <c r="Q25">
        <v>0.10591743284422347</v>
      </c>
      <c r="R25">
        <v>9.589774632147513E-2</v>
      </c>
      <c r="S25">
        <v>0.11274836971496799</v>
      </c>
      <c r="T25">
        <v>0.11328263374065341</v>
      </c>
      <c r="U25">
        <v>0.14798579206292298</v>
      </c>
      <c r="V25">
        <v>0.15434537532627135</v>
      </c>
      <c r="W25">
        <v>0.15749283874774808</v>
      </c>
      <c r="X25">
        <v>0.17449229227458957</v>
      </c>
      <c r="Y25">
        <v>0.16756918021799277</v>
      </c>
      <c r="Z25">
        <v>0.22020565921595731</v>
      </c>
      <c r="AA25">
        <v>0.16166262374614832</v>
      </c>
      <c r="AB25">
        <v>0.17219304919006179</v>
      </c>
      <c r="AC25">
        <v>0.1600048939096777</v>
      </c>
      <c r="AD25">
        <v>0.15710008504491069</v>
      </c>
      <c r="AE25">
        <v>0.10763124519474035</v>
      </c>
      <c r="AF25">
        <v>0.10296961775264818</v>
      </c>
      <c r="AG25">
        <v>8.5523629238274015E-2</v>
      </c>
    </row>
    <row r="26" spans="1:33" x14ac:dyDescent="0.35">
      <c r="A26">
        <v>25</v>
      </c>
      <c r="L26">
        <v>0.13702765616355791</v>
      </c>
      <c r="M26">
        <v>0.12482894678759522</v>
      </c>
      <c r="N26">
        <v>0.1335219350323856</v>
      </c>
      <c r="O26">
        <v>0.12751646752319526</v>
      </c>
      <c r="P26">
        <v>0.11606227409947383</v>
      </c>
      <c r="Q26">
        <v>0.12306138145584372</v>
      </c>
      <c r="R26">
        <v>0.1199690302361722</v>
      </c>
      <c r="S26">
        <v>0.12314677978551229</v>
      </c>
      <c r="T26">
        <v>0.13756025577963601</v>
      </c>
      <c r="U26">
        <v>8.3002823752810997E-2</v>
      </c>
      <c r="V26">
        <v>9.587871818972063E-2</v>
      </c>
      <c r="W26">
        <v>9.5663475370802123E-2</v>
      </c>
      <c r="X26">
        <v>0.10573013527882091</v>
      </c>
      <c r="Y26">
        <v>0.12334515862686653</v>
      </c>
      <c r="Z26">
        <v>0.13323047390091408</v>
      </c>
      <c r="AA26">
        <v>0.1216283053896937</v>
      </c>
      <c r="AB26">
        <v>0.13306559367197821</v>
      </c>
      <c r="AC26">
        <v>0.13722739194481373</v>
      </c>
      <c r="AD26">
        <v>0.13721637953574853</v>
      </c>
      <c r="AE26">
        <v>8.6147541133304972E-2</v>
      </c>
      <c r="AF26">
        <v>6.9515447220378543E-2</v>
      </c>
      <c r="AG26">
        <v>9.878575392064777E-2</v>
      </c>
    </row>
    <row r="27" spans="1:33" x14ac:dyDescent="0.35">
      <c r="A27">
        <v>26</v>
      </c>
      <c r="L27">
        <v>0.14343384621969799</v>
      </c>
      <c r="M27">
        <v>0.13087485602927526</v>
      </c>
      <c r="N27">
        <v>0.13685510503894982</v>
      </c>
      <c r="O27">
        <v>0.13807321146201249</v>
      </c>
      <c r="P27">
        <v>0.12800262640130219</v>
      </c>
      <c r="Q27">
        <v>0.12389721936562674</v>
      </c>
      <c r="R27">
        <v>0.12228210783616383</v>
      </c>
      <c r="S27">
        <v>0.13266222202599082</v>
      </c>
      <c r="T27">
        <v>0.13676896586650461</v>
      </c>
      <c r="U27">
        <v>0.12442559409170312</v>
      </c>
      <c r="V27">
        <v>0.12893766914761987</v>
      </c>
      <c r="W27">
        <v>0.13611568202006669</v>
      </c>
      <c r="X27">
        <v>0.12424316828589126</v>
      </c>
      <c r="Y27">
        <v>0.12575652065194159</v>
      </c>
      <c r="Z27">
        <v>0.15483328307286587</v>
      </c>
      <c r="AA27">
        <v>0.15527274689094353</v>
      </c>
      <c r="AB27">
        <v>0.15416071878411286</v>
      </c>
      <c r="AC27">
        <v>0.16242570397838255</v>
      </c>
      <c r="AD27">
        <v>0.15654495185432357</v>
      </c>
      <c r="AE27">
        <v>9.0829546614036985E-2</v>
      </c>
      <c r="AF27">
        <v>8.1457454241645882E-2</v>
      </c>
      <c r="AG27">
        <v>7.2504076195021069E-2</v>
      </c>
    </row>
    <row r="28" spans="1:33" x14ac:dyDescent="0.35">
      <c r="A28">
        <v>27</v>
      </c>
      <c r="L28">
        <v>0.13212990632991106</v>
      </c>
      <c r="M28">
        <v>0.12377666188880557</v>
      </c>
      <c r="N28">
        <v>0.12704690500750582</v>
      </c>
      <c r="O28">
        <v>0.12611188675380883</v>
      </c>
      <c r="P28">
        <v>0.11965075457800707</v>
      </c>
      <c r="Q28">
        <v>0.11734813175164847</v>
      </c>
      <c r="R28">
        <v>0.11192121543706071</v>
      </c>
      <c r="S28">
        <v>0.1229132350604938</v>
      </c>
      <c r="T28">
        <v>0.12567288642787869</v>
      </c>
      <c r="U28">
        <v>0.13401263309664249</v>
      </c>
      <c r="V28">
        <v>0.12950857704327415</v>
      </c>
      <c r="W28">
        <v>0.13992922441757594</v>
      </c>
      <c r="X28">
        <v>0.12902329514567015</v>
      </c>
      <c r="Y28">
        <v>0.11404644539379999</v>
      </c>
      <c r="Z28">
        <v>0.15517008908683566</v>
      </c>
      <c r="AA28">
        <v>0.15883720336168797</v>
      </c>
      <c r="AB28">
        <v>0.15940910812853168</v>
      </c>
      <c r="AC28">
        <v>0.16388906262925443</v>
      </c>
      <c r="AD28">
        <v>0.1595846369062611</v>
      </c>
      <c r="AE28">
        <v>0.1150418060657496</v>
      </c>
      <c r="AF28">
        <v>9.2583267513421719E-2</v>
      </c>
      <c r="AG28">
        <v>7.8114918537374789E-2</v>
      </c>
    </row>
    <row r="29" spans="1:33" x14ac:dyDescent="0.35">
      <c r="A29">
        <v>28</v>
      </c>
      <c r="L29">
        <v>0.10896562215730045</v>
      </c>
      <c r="M29">
        <v>9.4062404319126533E-2</v>
      </c>
      <c r="N29">
        <v>9.5458567286770796E-2</v>
      </c>
      <c r="O29">
        <v>0.10166821446747783</v>
      </c>
      <c r="P29">
        <v>9.3611438058633409E-2</v>
      </c>
      <c r="Q29">
        <v>9.3527805013788629E-2</v>
      </c>
      <c r="R29">
        <v>8.6297974246390116E-2</v>
      </c>
      <c r="S29">
        <v>9.4397332200710879E-2</v>
      </c>
      <c r="T29">
        <v>9.6095785289299157E-2</v>
      </c>
      <c r="U29">
        <v>8.9687175911549136E-2</v>
      </c>
      <c r="V29">
        <v>8.772209963999536E-2</v>
      </c>
      <c r="W29">
        <v>9.535578075623842E-2</v>
      </c>
      <c r="X29">
        <v>9.4023120198592811E-2</v>
      </c>
      <c r="Y29">
        <v>8.8872058823529401E-2</v>
      </c>
      <c r="Z29">
        <v>0.11296748674696371</v>
      </c>
      <c r="AA29">
        <v>0.11263183077812555</v>
      </c>
      <c r="AB29">
        <v>0.11758785850624794</v>
      </c>
      <c r="AC29">
        <v>0.11722520885922201</v>
      </c>
      <c r="AD29">
        <v>0.11208136005483094</v>
      </c>
      <c r="AE29">
        <v>9.794840454002357E-2</v>
      </c>
      <c r="AF29">
        <v>0.10003437446106594</v>
      </c>
      <c r="AG29">
        <v>9.045513792590136E-2</v>
      </c>
    </row>
    <row r="30" spans="1:33" x14ac:dyDescent="0.35">
      <c r="A30">
        <v>29</v>
      </c>
      <c r="L30">
        <v>0.1708354539602075</v>
      </c>
      <c r="M30">
        <v>0.1574360167004441</v>
      </c>
      <c r="N30">
        <v>0.15870884220629211</v>
      </c>
      <c r="O30">
        <v>0.14833900036715994</v>
      </c>
      <c r="P30">
        <v>0.14938293306623066</v>
      </c>
      <c r="Q30">
        <v>0.1501367325185006</v>
      </c>
      <c r="R30">
        <v>0.14202564547439545</v>
      </c>
      <c r="S30">
        <v>0.15973743285087016</v>
      </c>
      <c r="T30">
        <v>0.17038925816259184</v>
      </c>
      <c r="U30">
        <v>0.16824997320354584</v>
      </c>
      <c r="V30">
        <v>0.16642559479597505</v>
      </c>
      <c r="W30">
        <v>0.13007933850837375</v>
      </c>
      <c r="X30">
        <v>0.12896141321460883</v>
      </c>
      <c r="Y30">
        <v>0.15675808603875815</v>
      </c>
      <c r="Z30">
        <v>0.18153375621250067</v>
      </c>
      <c r="AA30">
        <v>0.18297941229892048</v>
      </c>
      <c r="AB30">
        <v>0.19451140855293592</v>
      </c>
      <c r="AC30">
        <v>0.18626728558764455</v>
      </c>
      <c r="AD30">
        <v>0.18516271209154467</v>
      </c>
      <c r="AE30">
        <v>0.10390367769448527</v>
      </c>
      <c r="AF30">
        <v>0.11001955757157413</v>
      </c>
      <c r="AG30">
        <v>9.4116782540181507E-2</v>
      </c>
    </row>
    <row r="31" spans="1:33" x14ac:dyDescent="0.35">
      <c r="A31">
        <v>30</v>
      </c>
      <c r="L31">
        <v>8.9948734667470331E-2</v>
      </c>
      <c r="M31">
        <v>8.6453618464177553E-2</v>
      </c>
      <c r="N31">
        <v>8.7654612325242756E-2</v>
      </c>
      <c r="O31">
        <v>8.4428622117597607E-2</v>
      </c>
      <c r="P31">
        <v>7.8610853841994524E-2</v>
      </c>
      <c r="Q31">
        <v>7.0582651956381734E-2</v>
      </c>
      <c r="R31">
        <v>7.1431535468384391E-2</v>
      </c>
      <c r="S31">
        <v>8.3796422669978221E-2</v>
      </c>
      <c r="T31">
        <v>9.2231655448456518E-2</v>
      </c>
      <c r="U31">
        <v>8.0030334946150153E-2</v>
      </c>
      <c r="V31">
        <v>8.7636962949261932E-2</v>
      </c>
      <c r="W31">
        <v>9.5737280792746168E-2</v>
      </c>
      <c r="X31">
        <v>8.9645787461446941E-2</v>
      </c>
      <c r="Y31">
        <v>8.9377309542323549E-2</v>
      </c>
      <c r="Z31">
        <v>0.11606608741372235</v>
      </c>
      <c r="AA31">
        <v>0.1166461296578888</v>
      </c>
      <c r="AB31">
        <v>0.12349127575970988</v>
      </c>
      <c r="AC31">
        <v>0.12892120098055032</v>
      </c>
      <c r="AD31">
        <v>0.11946281252373332</v>
      </c>
      <c r="AE31">
        <v>5.6761618531196781E-2</v>
      </c>
      <c r="AF31">
        <v>6.1440855381170854E-2</v>
      </c>
      <c r="AG31">
        <v>4.7045870252301412E-2</v>
      </c>
    </row>
    <row r="32" spans="1:33" x14ac:dyDescent="0.35">
      <c r="A32">
        <v>31</v>
      </c>
      <c r="L32">
        <v>7.3266834482940885E-2</v>
      </c>
      <c r="M32">
        <v>6.5239973054820322E-2</v>
      </c>
      <c r="N32">
        <v>6.4465896480095611E-2</v>
      </c>
      <c r="O32">
        <v>7.0145676633774898E-2</v>
      </c>
      <c r="P32">
        <v>5.9042477228791863E-2</v>
      </c>
      <c r="Q32">
        <v>5.6501119590685343E-2</v>
      </c>
      <c r="R32">
        <v>5.4507044881963243E-2</v>
      </c>
      <c r="S32">
        <v>6.7920958698791944E-2</v>
      </c>
      <c r="T32">
        <v>7.3995264393867555E-2</v>
      </c>
      <c r="U32">
        <v>6.7248771559970236E-2</v>
      </c>
      <c r="V32">
        <v>7.4129613226792887E-2</v>
      </c>
      <c r="W32">
        <v>8.4968487775803792E-2</v>
      </c>
      <c r="X32">
        <v>9.0793324586915219E-2</v>
      </c>
      <c r="Y32">
        <v>8.5138556408137514E-2</v>
      </c>
      <c r="Z32">
        <v>0.10722381154740887</v>
      </c>
      <c r="AA32">
        <v>0.10399685445924377</v>
      </c>
      <c r="AB32">
        <v>0.10795972102184792</v>
      </c>
      <c r="AC32">
        <v>0.10656479947918435</v>
      </c>
      <c r="AD32">
        <v>0.110296937933529</v>
      </c>
      <c r="AE32">
        <v>5.7742345539888135E-2</v>
      </c>
      <c r="AF32">
        <v>6.1835449440239519E-2</v>
      </c>
      <c r="AG32">
        <v>6.291057117101341E-2</v>
      </c>
    </row>
    <row r="33" spans="1:33" x14ac:dyDescent="0.35">
      <c r="A33">
        <v>32</v>
      </c>
      <c r="L33">
        <v>7.8605165686857728E-2</v>
      </c>
      <c r="M33">
        <v>7.0459274797388144E-2</v>
      </c>
      <c r="N33">
        <v>6.9496945658332879E-2</v>
      </c>
      <c r="O33">
        <v>6.8319613760860973E-2</v>
      </c>
      <c r="P33">
        <v>6.3886614049455129E-2</v>
      </c>
      <c r="Q33">
        <v>6.2235117995603592E-2</v>
      </c>
      <c r="R33">
        <v>5.7178428798942783E-2</v>
      </c>
      <c r="S33">
        <v>6.7137243800597574E-2</v>
      </c>
      <c r="T33">
        <v>7.3735749490904515E-2</v>
      </c>
      <c r="U33">
        <v>7.5839884744836494E-2</v>
      </c>
      <c r="V33">
        <v>7.5041388009575577E-2</v>
      </c>
      <c r="W33">
        <v>7.5382948332758701E-2</v>
      </c>
      <c r="X33">
        <v>5.5670934458645863E-2</v>
      </c>
      <c r="Y33">
        <v>5.7508029204753917E-2</v>
      </c>
      <c r="Z33">
        <v>7.4504871862973318E-2</v>
      </c>
      <c r="AA33">
        <v>9.4871996489510377E-2</v>
      </c>
      <c r="AB33">
        <v>0.12051271493934607</v>
      </c>
      <c r="AC33">
        <v>0.12658413226425655</v>
      </c>
      <c r="AD33">
        <v>8.5249777395683027E-2</v>
      </c>
      <c r="AE33">
        <v>3.3501508104904348E-2</v>
      </c>
      <c r="AF33">
        <v>1.4469509461738783E-2</v>
      </c>
      <c r="AG33">
        <v>3.7527916633857497E-3</v>
      </c>
    </row>
    <row r="34" spans="1:33" x14ac:dyDescent="0.35">
      <c r="A34">
        <v>33</v>
      </c>
      <c r="L34">
        <v>0.12198165732163617</v>
      </c>
      <c r="M34">
        <v>0.107416947495953</v>
      </c>
      <c r="N34">
        <v>0.11420189818809318</v>
      </c>
      <c r="O34">
        <v>0.11437142238920472</v>
      </c>
      <c r="P34">
        <v>0.10913862092979376</v>
      </c>
      <c r="Q34">
        <v>0.10448385956667937</v>
      </c>
      <c r="R34">
        <v>0.1030014072835078</v>
      </c>
      <c r="S34">
        <v>0.11514920426608259</v>
      </c>
      <c r="T34">
        <v>0.12200675146577877</v>
      </c>
      <c r="U34">
        <v>9.2915335447612823E-2</v>
      </c>
      <c r="V34">
        <v>9.3420634090419036E-2</v>
      </c>
      <c r="W34">
        <v>0.10315595732163017</v>
      </c>
      <c r="X34">
        <v>9.6999969727242452E-2</v>
      </c>
      <c r="Y34">
        <v>9.6448191898255278E-2</v>
      </c>
      <c r="Z34">
        <v>0.10701961805903454</v>
      </c>
      <c r="AA34">
        <v>0.12807173909089256</v>
      </c>
      <c r="AB34">
        <v>0.13492839415979976</v>
      </c>
      <c r="AC34">
        <v>0.15295464408098525</v>
      </c>
      <c r="AD34">
        <v>0.14366744589613781</v>
      </c>
      <c r="AE34">
        <v>0.10900866451246939</v>
      </c>
      <c r="AF34">
        <v>9.3656084994772362E-2</v>
      </c>
      <c r="AG34">
        <v>9.2973880578256868E-2</v>
      </c>
    </row>
    <row r="35" spans="1:33" x14ac:dyDescent="0.35">
      <c r="A35">
        <v>34</v>
      </c>
      <c r="L35">
        <v>0.15268242143894234</v>
      </c>
      <c r="M35">
        <v>0.19232486089197082</v>
      </c>
      <c r="N35">
        <v>0.13640854888266268</v>
      </c>
      <c r="O35">
        <v>0.15338176956254687</v>
      </c>
      <c r="P35">
        <v>0.12490626942557442</v>
      </c>
      <c r="Q35">
        <v>0.13363236440915072</v>
      </c>
      <c r="R35">
        <v>0.13658008927128273</v>
      </c>
      <c r="S35">
        <v>0.13884926922304097</v>
      </c>
      <c r="T35">
        <v>0.1442461744293001</v>
      </c>
      <c r="U35">
        <v>0.13568684994173752</v>
      </c>
      <c r="V35">
        <v>0.12814333166104319</v>
      </c>
      <c r="W35">
        <v>0.16346738266509039</v>
      </c>
      <c r="X35">
        <v>0.1579460678571066</v>
      </c>
      <c r="Y35">
        <v>0.12812893135221515</v>
      </c>
      <c r="Z35">
        <v>0.17195117839441657</v>
      </c>
      <c r="AA35">
        <v>0.16820946225867925</v>
      </c>
      <c r="AB35">
        <v>0.16049757182600644</v>
      </c>
      <c r="AC35">
        <v>0.16165387309954116</v>
      </c>
      <c r="AD35">
        <v>0.15162164784649532</v>
      </c>
      <c r="AE35">
        <v>8.8661333130874084E-2</v>
      </c>
      <c r="AF35">
        <v>7.9767558808738884E-2</v>
      </c>
      <c r="AG35">
        <v>7.4407946237753292E-2</v>
      </c>
    </row>
    <row r="36" spans="1:33" x14ac:dyDescent="0.35">
      <c r="A36">
        <v>35</v>
      </c>
      <c r="L36">
        <v>0.10220580676427826</v>
      </c>
      <c r="M36">
        <v>0.12906205130195197</v>
      </c>
      <c r="N36">
        <v>0.12633007066384669</v>
      </c>
      <c r="O36">
        <v>0.13067060582240636</v>
      </c>
      <c r="P36">
        <v>0.13150221759842304</v>
      </c>
      <c r="Q36">
        <v>0.12473203886772707</v>
      </c>
      <c r="R36">
        <v>0.11332438512683476</v>
      </c>
      <c r="S36">
        <v>0.12387896373739091</v>
      </c>
      <c r="T36">
        <v>0.1330881328305456</v>
      </c>
      <c r="U36">
        <v>0.12507220815614167</v>
      </c>
      <c r="V36">
        <v>0.12694354537532679</v>
      </c>
      <c r="W36">
        <v>0.12745990772495441</v>
      </c>
      <c r="X36">
        <v>0.12966777608561814</v>
      </c>
      <c r="Y36">
        <v>0.12570164994046606</v>
      </c>
      <c r="Z36">
        <v>0.15250176812971339</v>
      </c>
      <c r="AA36">
        <v>0.15093447034392932</v>
      </c>
      <c r="AB36">
        <v>0.15116899076416798</v>
      </c>
      <c r="AC36">
        <v>0.15754791045388233</v>
      </c>
      <c r="AD36">
        <v>0.15238940056834874</v>
      </c>
      <c r="AE36">
        <v>8.4680399589919644E-2</v>
      </c>
      <c r="AF36">
        <v>8.4547795024579972E-2</v>
      </c>
      <c r="AG36">
        <v>8.2079576486035352E-2</v>
      </c>
    </row>
    <row r="37" spans="1:33" x14ac:dyDescent="0.35">
      <c r="A37" t="s">
        <v>43</v>
      </c>
      <c r="B37">
        <v>0</v>
      </c>
      <c r="C37" s="12">
        <v>8.2053580708866022E-2</v>
      </c>
      <c r="D37" s="12">
        <v>0.13661154518756671</v>
      </c>
      <c r="E37" s="12">
        <v>0.2166484109455119</v>
      </c>
      <c r="F37" s="12">
        <v>0.14777737865302426</v>
      </c>
      <c r="G37" s="12">
        <v>0.15518053270199011</v>
      </c>
      <c r="H37" s="12">
        <v>0.14757063350269092</v>
      </c>
      <c r="I37" s="12">
        <v>0.15116752188944349</v>
      </c>
      <c r="J37" s="12">
        <v>0.12949611489214954</v>
      </c>
      <c r="K37" s="12">
        <v>0.12931421374456356</v>
      </c>
      <c r="L37" s="12">
        <v>0.12176498769584199</v>
      </c>
      <c r="M37" s="12">
        <v>0.11176672112592699</v>
      </c>
      <c r="N37" s="12">
        <v>0.11652037851964413</v>
      </c>
      <c r="O37" s="12">
        <v>0.11722086945988949</v>
      </c>
      <c r="P37" s="12">
        <v>0.11049208580291035</v>
      </c>
      <c r="Q37" s="12">
        <v>0.10557002584088108</v>
      </c>
      <c r="R37" s="12">
        <v>0.10249519674743306</v>
      </c>
      <c r="S37" s="12">
        <v>0.11301068719098399</v>
      </c>
      <c r="T37" s="12">
        <v>0.12037065937246401</v>
      </c>
      <c r="U37" s="12">
        <v>0.11347257488423455</v>
      </c>
      <c r="V37" s="12">
        <v>0.11421706167576438</v>
      </c>
      <c r="W37" s="12">
        <v>0.11920616164549852</v>
      </c>
      <c r="X37" s="12">
        <v>0.11839520860092749</v>
      </c>
      <c r="Y37" s="12">
        <v>0.1162776944639566</v>
      </c>
      <c r="Z37" s="12">
        <v>0.14360891325315883</v>
      </c>
      <c r="AA37" s="12">
        <v>0.14257606993467808</v>
      </c>
      <c r="AB37" s="12">
        <v>0.14555843191188031</v>
      </c>
      <c r="AC37" s="12">
        <v>0.14814781391228629</v>
      </c>
      <c r="AD37" s="12">
        <v>0.13874169038645603</v>
      </c>
      <c r="AE37" s="12">
        <v>7.5779513071389859E-2</v>
      </c>
      <c r="AF37" s="12">
        <v>7.2866738755823127E-2</v>
      </c>
      <c r="AG37" s="12">
        <v>6.7212511805206682E-2</v>
      </c>
    </row>
    <row r="39" spans="1:33" x14ac:dyDescent="0.35">
      <c r="A39" t="s">
        <v>48</v>
      </c>
    </row>
    <row r="46" spans="1:33" x14ac:dyDescent="0.35">
      <c r="AA46">
        <v>2004</v>
      </c>
      <c r="AB46" s="12">
        <v>0.11049208580291035</v>
      </c>
      <c r="AD46" t="s">
        <v>17</v>
      </c>
    </row>
    <row r="47" spans="1:33" ht="15" thickBot="1" x14ac:dyDescent="0.4">
      <c r="AA47">
        <v>2005</v>
      </c>
      <c r="AB47" s="12">
        <v>0.10557002584088108</v>
      </c>
    </row>
    <row r="48" spans="1:33" x14ac:dyDescent="0.35">
      <c r="AA48">
        <v>2006</v>
      </c>
      <c r="AB48" s="12">
        <v>0.10249519674743306</v>
      </c>
      <c r="AD48" s="11" t="s">
        <v>18</v>
      </c>
      <c r="AE48" s="11"/>
    </row>
    <row r="49" spans="27:38" x14ac:dyDescent="0.35">
      <c r="AA49">
        <v>2007</v>
      </c>
      <c r="AB49" s="12">
        <v>0.11301068719098399</v>
      </c>
      <c r="AD49" s="8" t="s">
        <v>19</v>
      </c>
      <c r="AE49" s="8">
        <v>0.88388431227593767</v>
      </c>
    </row>
    <row r="50" spans="27:38" x14ac:dyDescent="0.35">
      <c r="AA50">
        <v>2008</v>
      </c>
      <c r="AB50" s="12">
        <v>0.12037065937246401</v>
      </c>
      <c r="AD50" s="8" t="s">
        <v>20</v>
      </c>
      <c r="AE50" s="8">
        <v>0.78125147748750734</v>
      </c>
    </row>
    <row r="51" spans="27:38" x14ac:dyDescent="0.35">
      <c r="AA51">
        <v>2009</v>
      </c>
      <c r="AB51" s="12">
        <v>0.11347257488423455</v>
      </c>
      <c r="AD51" s="8" t="s">
        <v>21</v>
      </c>
      <c r="AE51" s="8">
        <v>0.76302243394479963</v>
      </c>
    </row>
    <row r="52" spans="27:38" x14ac:dyDescent="0.35">
      <c r="AA52">
        <v>2010</v>
      </c>
      <c r="AB52" s="12">
        <v>0.11421706167576438</v>
      </c>
      <c r="AD52" s="8" t="s">
        <v>22</v>
      </c>
      <c r="AE52" s="8">
        <v>7.6137646888323881E-3</v>
      </c>
    </row>
    <row r="53" spans="27:38" ht="15" thickBot="1" x14ac:dyDescent="0.4">
      <c r="AA53">
        <v>2011</v>
      </c>
      <c r="AB53" s="12">
        <v>0.11920616164549852</v>
      </c>
      <c r="AD53" s="9" t="s">
        <v>23</v>
      </c>
      <c r="AE53" s="9">
        <v>14</v>
      </c>
    </row>
    <row r="54" spans="27:38" x14ac:dyDescent="0.35">
      <c r="AA54">
        <v>2012</v>
      </c>
      <c r="AB54" s="12">
        <v>0.11839520860092749</v>
      </c>
    </row>
    <row r="55" spans="27:38" ht="15" thickBot="1" x14ac:dyDescent="0.4">
      <c r="AA55">
        <v>2013</v>
      </c>
      <c r="AB55" s="12">
        <v>0.1162776944639566</v>
      </c>
      <c r="AD55" t="s">
        <v>24</v>
      </c>
    </row>
    <row r="56" spans="27:38" x14ac:dyDescent="0.35">
      <c r="AA56">
        <v>2014</v>
      </c>
      <c r="AB56" s="12">
        <v>0.14360891325315883</v>
      </c>
      <c r="AD56" s="10"/>
      <c r="AE56" s="10" t="s">
        <v>29</v>
      </c>
      <c r="AF56" s="10" t="s">
        <v>30</v>
      </c>
      <c r="AG56" s="10" t="s">
        <v>31</v>
      </c>
      <c r="AH56" s="10" t="s">
        <v>32</v>
      </c>
      <c r="AI56" s="10" t="s">
        <v>33</v>
      </c>
    </row>
    <row r="57" spans="27:38" x14ac:dyDescent="0.35">
      <c r="AA57">
        <v>2015</v>
      </c>
      <c r="AB57" s="12">
        <v>0.14257606993467808</v>
      </c>
      <c r="AD57" s="8" t="s">
        <v>25</v>
      </c>
      <c r="AE57" s="8">
        <v>1</v>
      </c>
      <c r="AF57" s="8">
        <v>2.4844248818480623E-3</v>
      </c>
      <c r="AG57" s="8">
        <v>2.4844248818480623E-3</v>
      </c>
      <c r="AH57" s="8">
        <v>42.857513377328921</v>
      </c>
      <c r="AI57" s="8">
        <v>2.7431250629205366E-5</v>
      </c>
    </row>
    <row r="58" spans="27:38" x14ac:dyDescent="0.35">
      <c r="AA58">
        <v>2016</v>
      </c>
      <c r="AB58" s="12">
        <v>0.14555843191188031</v>
      </c>
      <c r="AD58" s="8" t="s">
        <v>26</v>
      </c>
      <c r="AE58" s="8">
        <v>12</v>
      </c>
      <c r="AF58" s="8">
        <v>6.9563295284293136E-4</v>
      </c>
      <c r="AG58" s="8">
        <v>5.7969412736910946E-5</v>
      </c>
      <c r="AH58" s="8"/>
      <c r="AI58" s="8"/>
    </row>
    <row r="59" spans="27:38" ht="15" thickBot="1" x14ac:dyDescent="0.4">
      <c r="AA59">
        <v>2017</v>
      </c>
      <c r="AB59" s="12">
        <v>0.14814781391228629</v>
      </c>
      <c r="AD59" s="9" t="s">
        <v>27</v>
      </c>
      <c r="AE59" s="9">
        <v>13</v>
      </c>
      <c r="AF59" s="9">
        <v>3.1800578346909934E-3</v>
      </c>
      <c r="AG59" s="9"/>
      <c r="AH59" s="9"/>
      <c r="AI59" s="9"/>
    </row>
    <row r="60" spans="27:38" ht="15" thickBot="1" x14ac:dyDescent="0.4"/>
    <row r="61" spans="27:38" x14ac:dyDescent="0.35">
      <c r="AD61" s="10"/>
      <c r="AE61" s="10" t="s">
        <v>34</v>
      </c>
      <c r="AF61" s="10" t="s">
        <v>22</v>
      </c>
      <c r="AG61" s="10" t="s">
        <v>35</v>
      </c>
      <c r="AH61" s="10" t="s">
        <v>36</v>
      </c>
      <c r="AI61" s="10" t="s">
        <v>37</v>
      </c>
      <c r="AJ61" s="10" t="s">
        <v>38</v>
      </c>
      <c r="AK61" s="10" t="s">
        <v>39</v>
      </c>
      <c r="AL61" s="10" t="s">
        <v>40</v>
      </c>
    </row>
    <row r="62" spans="27:38" x14ac:dyDescent="0.35">
      <c r="AD62" s="8" t="s">
        <v>28</v>
      </c>
      <c r="AE62" s="8">
        <v>-6.5215637220987253</v>
      </c>
      <c r="AF62" s="8">
        <v>1.0148776777118638</v>
      </c>
      <c r="AG62" s="8">
        <v>-6.4259603549485869</v>
      </c>
      <c r="AH62" s="8">
        <v>3.2744005970755957E-5</v>
      </c>
      <c r="AI62" s="8">
        <v>-8.7327922268402176</v>
      </c>
      <c r="AJ62" s="8">
        <v>-4.3103352173572338</v>
      </c>
      <c r="AK62" s="8">
        <v>-8.7327922268402176</v>
      </c>
      <c r="AL62" s="8">
        <v>-4.3103352173572338</v>
      </c>
    </row>
    <row r="63" spans="27:38" ht="15" thickBot="1" x14ac:dyDescent="0.4">
      <c r="AD63" s="9" t="s">
        <v>41</v>
      </c>
      <c r="AE63" s="9">
        <v>3.3046253843968883E-3</v>
      </c>
      <c r="AF63" s="9">
        <v>5.0478768352345054E-4</v>
      </c>
      <c r="AG63" s="9">
        <v>6.5465650059652614</v>
      </c>
      <c r="AH63" s="9">
        <v>2.7431250629205315E-5</v>
      </c>
      <c r="AI63" s="9">
        <v>2.2047875032779937E-3</v>
      </c>
      <c r="AJ63" s="9">
        <v>4.4044632655157829E-3</v>
      </c>
      <c r="AK63" s="9">
        <v>2.2047875032779937E-3</v>
      </c>
      <c r="AL63" s="9">
        <v>4.4044632655157829E-3</v>
      </c>
    </row>
    <row r="66" spans="27:35" x14ac:dyDescent="0.35">
      <c r="AA66">
        <v>2001</v>
      </c>
      <c r="AB66" s="12">
        <v>0.11176672112592699</v>
      </c>
      <c r="AD66" t="s">
        <v>17</v>
      </c>
    </row>
    <row r="67" spans="27:35" ht="15" thickBot="1" x14ac:dyDescent="0.4">
      <c r="AA67">
        <v>2002</v>
      </c>
      <c r="AB67" s="12">
        <v>0.11652037851964413</v>
      </c>
    </row>
    <row r="68" spans="27:35" x14ac:dyDescent="0.35">
      <c r="AA68">
        <v>2003</v>
      </c>
      <c r="AB68" s="12">
        <v>0.11722086945988949</v>
      </c>
      <c r="AD68" s="11" t="s">
        <v>18</v>
      </c>
      <c r="AE68" s="11"/>
    </row>
    <row r="69" spans="27:35" x14ac:dyDescent="0.35">
      <c r="AA69">
        <v>2004</v>
      </c>
      <c r="AB69" s="12">
        <v>0.11049208580291035</v>
      </c>
      <c r="AD69" s="8" t="s">
        <v>19</v>
      </c>
      <c r="AE69" s="8">
        <v>0.78010879403573197</v>
      </c>
    </row>
    <row r="70" spans="27:35" x14ac:dyDescent="0.35">
      <c r="AA70">
        <v>2005</v>
      </c>
      <c r="AB70" s="12">
        <v>0.10557002584088108</v>
      </c>
      <c r="AD70" s="8" t="s">
        <v>20</v>
      </c>
      <c r="AE70" s="8">
        <v>0.60856973053188412</v>
      </c>
    </row>
    <row r="71" spans="27:35" x14ac:dyDescent="0.35">
      <c r="AA71">
        <v>2006</v>
      </c>
      <c r="AB71" s="12">
        <v>0.10249519674743306</v>
      </c>
      <c r="AD71" s="8" t="s">
        <v>21</v>
      </c>
      <c r="AE71" s="8">
        <v>0.58247437923400969</v>
      </c>
    </row>
    <row r="72" spans="27:35" x14ac:dyDescent="0.35">
      <c r="AA72">
        <v>2007</v>
      </c>
      <c r="AB72" s="12">
        <v>0.11301068719098399</v>
      </c>
      <c r="AD72" s="8" t="s">
        <v>22</v>
      </c>
      <c r="AE72" s="8">
        <v>9.3167389837266624E-3</v>
      </c>
    </row>
    <row r="73" spans="27:35" ht="15" thickBot="1" x14ac:dyDescent="0.4">
      <c r="AA73">
        <v>2008</v>
      </c>
      <c r="AB73" s="12">
        <v>0.12037065937246401</v>
      </c>
      <c r="AD73" s="9" t="s">
        <v>23</v>
      </c>
      <c r="AE73" s="9">
        <v>17</v>
      </c>
    </row>
    <row r="74" spans="27:35" x14ac:dyDescent="0.35">
      <c r="AA74">
        <v>2009</v>
      </c>
      <c r="AB74" s="12">
        <v>0.11347257488423455</v>
      </c>
    </row>
    <row r="75" spans="27:35" ht="15" thickBot="1" x14ac:dyDescent="0.4">
      <c r="AA75">
        <v>2010</v>
      </c>
      <c r="AB75" s="12">
        <v>0.11421706167576438</v>
      </c>
      <c r="AD75" t="s">
        <v>24</v>
      </c>
    </row>
    <row r="76" spans="27:35" x14ac:dyDescent="0.35">
      <c r="AA76">
        <v>2011</v>
      </c>
      <c r="AB76" s="12">
        <v>0.11920616164549852</v>
      </c>
      <c r="AD76" s="10"/>
      <c r="AE76" s="10" t="s">
        <v>29</v>
      </c>
      <c r="AF76" s="10" t="s">
        <v>30</v>
      </c>
      <c r="AG76" s="10" t="s">
        <v>31</v>
      </c>
      <c r="AH76" s="10" t="s">
        <v>32</v>
      </c>
      <c r="AI76" s="10" t="s">
        <v>33</v>
      </c>
    </row>
    <row r="77" spans="27:35" x14ac:dyDescent="0.35">
      <c r="AA77">
        <v>2012</v>
      </c>
      <c r="AB77" s="12">
        <v>0.11839520860092749</v>
      </c>
      <c r="AD77" s="8" t="s">
        <v>25</v>
      </c>
      <c r="AE77" s="8">
        <v>1</v>
      </c>
      <c r="AF77" s="8">
        <v>2.0243008461553334E-3</v>
      </c>
      <c r="AG77" s="8">
        <v>2.0243008461553334E-3</v>
      </c>
      <c r="AH77" s="8">
        <v>23.321001644513426</v>
      </c>
      <c r="AI77" s="8">
        <v>2.2088816919630359E-4</v>
      </c>
    </row>
    <row r="78" spans="27:35" x14ac:dyDescent="0.35">
      <c r="AA78">
        <v>2013</v>
      </c>
      <c r="AB78" s="12">
        <v>0.1162776944639566</v>
      </c>
      <c r="AD78" s="8" t="s">
        <v>26</v>
      </c>
      <c r="AE78" s="8">
        <v>15</v>
      </c>
      <c r="AF78" s="8">
        <v>1.302024379363382E-3</v>
      </c>
      <c r="AG78" s="8">
        <v>8.6801625290892128E-5</v>
      </c>
      <c r="AH78" s="8"/>
      <c r="AI78" s="8"/>
    </row>
    <row r="79" spans="27:35" ht="15" thickBot="1" x14ac:dyDescent="0.4">
      <c r="AA79">
        <v>2014</v>
      </c>
      <c r="AB79" s="12">
        <v>0.14360891325315883</v>
      </c>
      <c r="AD79" s="9" t="s">
        <v>27</v>
      </c>
      <c r="AE79" s="9">
        <v>16</v>
      </c>
      <c r="AF79" s="9">
        <v>3.3263252255187154E-3</v>
      </c>
      <c r="AG79" s="9"/>
      <c r="AH79" s="9"/>
      <c r="AI79" s="9"/>
    </row>
    <row r="80" spans="27:35" ht="15" thickBot="1" x14ac:dyDescent="0.4">
      <c r="AA80">
        <v>2015</v>
      </c>
      <c r="AB80" s="12">
        <v>0.14257606993467808</v>
      </c>
    </row>
    <row r="81" spans="27:38" x14ac:dyDescent="0.35">
      <c r="AA81">
        <v>2016</v>
      </c>
      <c r="AB81" s="12">
        <v>0.14555843191188031</v>
      </c>
      <c r="AD81" s="10"/>
      <c r="AE81" s="10" t="s">
        <v>34</v>
      </c>
      <c r="AF81" s="10" t="s">
        <v>22</v>
      </c>
      <c r="AG81" s="10" t="s">
        <v>35</v>
      </c>
      <c r="AH81" s="10" t="s">
        <v>36</v>
      </c>
      <c r="AI81" s="10" t="s">
        <v>37</v>
      </c>
      <c r="AJ81" s="10" t="s">
        <v>38</v>
      </c>
      <c r="AK81" s="10" t="s">
        <v>39</v>
      </c>
      <c r="AL81" s="10" t="s">
        <v>40</v>
      </c>
    </row>
    <row r="82" spans="27:38" x14ac:dyDescent="0.35">
      <c r="AA82">
        <v>2017</v>
      </c>
      <c r="AB82" s="12">
        <v>0.14814781391228629</v>
      </c>
      <c r="AD82" s="8" t="s">
        <v>28</v>
      </c>
      <c r="AE82" s="8">
        <v>-4.3538295690088891</v>
      </c>
      <c r="AF82" s="8">
        <v>0.92664860220705791</v>
      </c>
      <c r="AG82" s="8">
        <v>-4.698468824794098</v>
      </c>
      <c r="AH82" s="8">
        <v>2.855826039480805E-4</v>
      </c>
      <c r="AI82" s="8">
        <v>-6.3289343110767229</v>
      </c>
      <c r="AJ82" s="8">
        <v>-2.3787248269410552</v>
      </c>
      <c r="AK82" s="8">
        <v>-6.3289343110767229</v>
      </c>
      <c r="AL82" s="8">
        <v>-2.3787248269410552</v>
      </c>
    </row>
    <row r="83" spans="27:38" ht="15" thickBot="1" x14ac:dyDescent="0.4">
      <c r="AD83" s="9" t="s">
        <v>41</v>
      </c>
      <c r="AE83" s="9">
        <v>2.2274473465725888E-3</v>
      </c>
      <c r="AF83" s="9">
        <v>4.6124731066459753E-4</v>
      </c>
      <c r="AG83" s="9">
        <v>4.8291822956390273</v>
      </c>
      <c r="AH83" s="9">
        <v>2.2088816919630337E-4</v>
      </c>
      <c r="AI83" s="9">
        <v>1.2443219758658643E-3</v>
      </c>
      <c r="AJ83" s="9">
        <v>3.2105727172793133E-3</v>
      </c>
      <c r="AK83" s="9">
        <v>1.2443219758658643E-3</v>
      </c>
      <c r="AL83" s="9">
        <v>3.2105727172793133E-3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Sheet2</vt:lpstr>
      <vt:lpstr>Sheet1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User</dc:creator>
  <cp:lastModifiedBy>David</cp:lastModifiedBy>
  <dcterms:created xsi:type="dcterms:W3CDTF">2019-02-09T18:13:37Z</dcterms:created>
  <dcterms:modified xsi:type="dcterms:W3CDTF">2024-01-05T21:51:23Z</dcterms:modified>
</cp:coreProperties>
</file>